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480" windowHeight="9240" tabRatio="953" activeTab="0"/>
  </bookViews>
  <sheets>
    <sheet name="Аларь Прил 1" sheetId="1" r:id="rId1"/>
    <sheet name="Аларь Прил 2" sheetId="2" r:id="rId2"/>
    <sheet name="Аларь Прил 3" sheetId="3" r:id="rId3"/>
    <sheet name="Аларь Прил 4" sheetId="4" r:id="rId4"/>
    <sheet name="Аларь Прил 5" sheetId="5" r:id="rId5"/>
  </sheets>
  <definedNames/>
  <calcPr fullCalcOnLoad="1"/>
</workbook>
</file>

<file path=xl/sharedStrings.xml><?xml version="1.0" encoding="utf-8"?>
<sst xmlns="http://schemas.openxmlformats.org/spreadsheetml/2006/main" count="145" uniqueCount="98">
  <si>
    <t>За счет областного бюджета, всего</t>
  </si>
  <si>
    <t>За счет бюджета района</t>
  </si>
  <si>
    <t>За счет бюджета поселения</t>
  </si>
  <si>
    <t>Капитальные вложения</t>
  </si>
  <si>
    <t>Базовое значение индикатора</t>
  </si>
  <si>
    <t>ед. изм.</t>
  </si>
  <si>
    <t>Целевые индикаторы, показатели результативности Программы</t>
  </si>
  <si>
    <t>Наименование мероприятий (комплекса меропритятий)</t>
  </si>
  <si>
    <t>Плановое значение целевых индикаторов, показателей результативности</t>
  </si>
  <si>
    <t>Государственная регистрация прав собственности на внутрипоселенческие автомобильные дороги и земельные участки под ними</t>
  </si>
  <si>
    <t>%</t>
  </si>
  <si>
    <t>Доля средств от утвержденных нормативов</t>
  </si>
  <si>
    <t>Протяженность отремонтированных дорог</t>
  </si>
  <si>
    <t>км.</t>
  </si>
  <si>
    <t>НИОКР</t>
  </si>
  <si>
    <t>Прочие</t>
  </si>
  <si>
    <t>ИТОГО прочие</t>
  </si>
  <si>
    <t>Цели, задачи, показатели результативности</t>
  </si>
  <si>
    <t>Объем финансирования, млн.руб.</t>
  </si>
  <si>
    <t>Плановое значение целевого индикатора, показателя результативности</t>
  </si>
  <si>
    <t>Эффективность (5=4/3)</t>
  </si>
  <si>
    <t>Значения затрат и целевых индикаторов, показателей результативности Программы</t>
  </si>
  <si>
    <t>1.1.</t>
  </si>
  <si>
    <t>Протяженность отремонтированных автомобильных дорог</t>
  </si>
  <si>
    <t xml:space="preserve">Доля протяженности зарегистрированных внутрипоселенческих автомобильных дорог </t>
  </si>
  <si>
    <t>2.1.</t>
  </si>
  <si>
    <t>Приложение 2  к комплексной долгосрочной целевой программе "Развитие внутрипоселенческих автомобильных дорог МО "Аларь", на 2012-2015 годы"</t>
  </si>
  <si>
    <t>Приложение 3 к комплексной долгосрочной целевой программе "Развитие внутрипоселенческих автомобильных дорог МО "Аларь", на 2012-2015 годы"</t>
  </si>
  <si>
    <t>Планируемые целевые индикаторы и показатели результативности реализации долгосрочной целевой программы "Развитие внутрипоселенческих автомобильных дорог МО "Аларь", на  2012-2015 годы.</t>
  </si>
  <si>
    <t>Планируемые показатели результативности долгосрочной целевой программы "Развитие внутрипоселенческих автомобильных дорог МО "Аларь" на 2012-2015 годы</t>
  </si>
  <si>
    <t>Приложение 1 к комплексной долгосрочной целевой программе "Развитие внутрипоселенческих автомобильных дорог МО "Аларь", на 2012-2015 годы"</t>
  </si>
  <si>
    <t>ИТОГО капитальные вложения</t>
  </si>
  <si>
    <t>прим.</t>
  </si>
  <si>
    <t>на 2012-2015 годы</t>
  </si>
  <si>
    <t>Направления и объемы финансирования долгосрочной целевой программы "Развитие внутрипоселенческих автомобильных дорог МО "Аларь", на 2012-2015 годы</t>
  </si>
  <si>
    <t>Приложение 5 к комплексной долгосрочной целевой программе "Развитие внутрипоселенческих автомобильных дорог МО "Аларь", на 2012-2015 годы"</t>
  </si>
  <si>
    <t>№ П/П</t>
  </si>
  <si>
    <t>Нименование объекта</t>
  </si>
  <si>
    <t>№ и дата заключения экспертизы</t>
  </si>
  <si>
    <t>финансирование из областного бюджета, тыс.руб.</t>
  </si>
  <si>
    <t>Финансирование из районного бюджета, тыс.руб.</t>
  </si>
  <si>
    <t>Финансирование из местного бюджета, тыс.руб.</t>
  </si>
  <si>
    <t>Капитальный ремонт</t>
  </si>
  <si>
    <t>Протяженность, м</t>
  </si>
  <si>
    <t>2012 год</t>
  </si>
  <si>
    <t>ИТОГО</t>
  </si>
  <si>
    <t>2013 год</t>
  </si>
  <si>
    <t>ул.Кирова</t>
  </si>
  <si>
    <t>2014 год</t>
  </si>
  <si>
    <t>ул.Колхозная</t>
  </si>
  <si>
    <t>2015 год</t>
  </si>
  <si>
    <t>ул.Степная</t>
  </si>
  <si>
    <t>ул.Центральная</t>
  </si>
  <si>
    <t>с.Аларь</t>
  </si>
  <si>
    <t>ул.Ербанова</t>
  </si>
  <si>
    <t>ул.Манзанова</t>
  </si>
  <si>
    <t>ул.Лазо</t>
  </si>
  <si>
    <t>ул.Украинская</t>
  </si>
  <si>
    <t>ул.Садовое кольцо</t>
  </si>
  <si>
    <t>ул.Мира</t>
  </si>
  <si>
    <t>пер.Торговый</t>
  </si>
  <si>
    <t>пер.Клубный</t>
  </si>
  <si>
    <t>ул.Улахинская</t>
  </si>
  <si>
    <t>ул.Кузнечная</t>
  </si>
  <si>
    <t>д.Улзет</t>
  </si>
  <si>
    <t>д.Алзобей</t>
  </si>
  <si>
    <t>ул.Школьная</t>
  </si>
  <si>
    <t>д.Куркат</t>
  </si>
  <si>
    <t>ВСЕГО по программе</t>
  </si>
  <si>
    <t>Стоимость объекта, тыс.руб.</t>
  </si>
  <si>
    <t>Наименование направлений использования средств программы</t>
  </si>
  <si>
    <t>Объем финансирования по годам (тыс.руб.)</t>
  </si>
  <si>
    <t xml:space="preserve">Протяженность внутрипоселенческих дорог </t>
  </si>
  <si>
    <t>№ п/п</t>
  </si>
  <si>
    <t>Цели, задачи мероприятия Программы</t>
  </si>
  <si>
    <t>Срок реализации</t>
  </si>
  <si>
    <t>Объем финасирования, тыс.руб.</t>
  </si>
  <si>
    <t xml:space="preserve">Исполнитель </t>
  </si>
  <si>
    <t>Цель программы: сохранение и развитие внутрипоселенческих автомобильных дорог нахдящихся в границах муниципального образования</t>
  </si>
  <si>
    <t>Всего по цели</t>
  </si>
  <si>
    <t>2012-2015</t>
  </si>
  <si>
    <t>всего</t>
  </si>
  <si>
    <t>ОБ</t>
  </si>
  <si>
    <t>РБ</t>
  </si>
  <si>
    <t>МБ</t>
  </si>
  <si>
    <t>Задача 1. Обеспечение сохранности внутрипоселенческих автомобильных дорог, путем выполнения эксплуатационных и ремонтных работ</t>
  </si>
  <si>
    <t>Всего по задаче 1</t>
  </si>
  <si>
    <t>Содержание автомобильных дорог и сооружений на них</t>
  </si>
  <si>
    <t>Ремонт автомобильных дорог</t>
  </si>
  <si>
    <t>1.2</t>
  </si>
  <si>
    <t>1.1</t>
  </si>
  <si>
    <t xml:space="preserve">Задача 2. Совершенствование системы управления </t>
  </si>
  <si>
    <t>2.1</t>
  </si>
  <si>
    <t>Государственная регистрация прав собственности на внутрипоселенческие автомобильные дороги</t>
  </si>
  <si>
    <t>Система мероприятий долгосрочной целевой программы "Развитие внутрипоселенческих автомобильных дорого муниципального образования "Аларь"</t>
  </si>
  <si>
    <t xml:space="preserve">Объем финансирования на капитальный ремонт </t>
  </si>
  <si>
    <t>внутрипоселенческих дорог на территории муниципального образования "Аларь"</t>
  </si>
  <si>
    <t>Приложение 4 к комплексной долгосрочной целевой программе "Развитие внутрипоселенческих автомобильных дорог МО "Аларь", на 2012-2015 годы"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</si>
</sst>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#,##0.000"/>
  </numFmts>
  <fonts count="25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0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13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NumberFormat="1" applyFont="1" applyAlignment="1">
      <alignment horizontal="right" vertical="top" wrapText="1"/>
    </xf>
    <xf numFmtId="0" fontId="3" fillId="0" borderId="10" xfId="0" applyFont="1" applyBorder="1" applyAlignment="1">
      <alignment horizontal="center"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/>
    </xf>
    <xf numFmtId="164" fontId="3" fillId="0" borderId="10" xfId="0" applyNumberFormat="1" applyFont="1" applyBorder="1" applyAlignment="1">
      <alignment wrapText="1"/>
    </xf>
    <xf numFmtId="0" fontId="2" fillId="0" borderId="0" xfId="0" applyFont="1" applyBorder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4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2" fillId="0" borderId="16" xfId="0" applyFont="1" applyBorder="1" applyAlignment="1">
      <alignment wrapText="1"/>
    </xf>
    <xf numFmtId="4" fontId="2" fillId="0" borderId="10" xfId="0" applyNumberFormat="1" applyFont="1" applyBorder="1" applyAlignment="1">
      <alignment wrapText="1"/>
    </xf>
    <xf numFmtId="0" fontId="3" fillId="0" borderId="16" xfId="0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4" fontId="2" fillId="0" borderId="11" xfId="0" applyNumberFormat="1" applyFont="1" applyBorder="1" applyAlignment="1">
      <alignment horizontal="left" wrapText="1"/>
    </xf>
    <xf numFmtId="0" fontId="2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vertical="top" wrapText="1"/>
    </xf>
    <xf numFmtId="2" fontId="2" fillId="0" borderId="10" xfId="0" applyNumberFormat="1" applyFont="1" applyBorder="1" applyAlignment="1">
      <alignment wrapText="1"/>
    </xf>
    <xf numFmtId="2" fontId="5" fillId="0" borderId="10" xfId="0" applyNumberFormat="1" applyFont="1" applyBorder="1" applyAlignment="1">
      <alignment wrapText="1"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vertical="center" wrapText="1"/>
    </xf>
    <xf numFmtId="4" fontId="2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 vertical="center" wrapText="1"/>
    </xf>
    <xf numFmtId="2" fontId="2" fillId="0" borderId="0" xfId="0" applyNumberFormat="1" applyFont="1" applyAlignment="1">
      <alignment horizontal="center" wrapText="1"/>
    </xf>
    <xf numFmtId="2" fontId="2" fillId="0" borderId="10" xfId="0" applyNumberFormat="1" applyFont="1" applyBorder="1" applyAlignment="1">
      <alignment horizontal="center" vertical="top" wrapText="1"/>
    </xf>
    <xf numFmtId="2" fontId="2" fillId="0" borderId="0" xfId="0" applyNumberFormat="1" applyFont="1" applyAlignment="1">
      <alignment wrapText="1"/>
    </xf>
    <xf numFmtId="0" fontId="2" fillId="0" borderId="0" xfId="0" applyNumberFormat="1" applyFont="1" applyAlignment="1">
      <alignment wrapText="1"/>
    </xf>
    <xf numFmtId="0" fontId="2" fillId="0" borderId="10" xfId="0" applyNumberFormat="1" applyFont="1" applyBorder="1" applyAlignment="1">
      <alignment wrapText="1"/>
    </xf>
    <xf numFmtId="0" fontId="2" fillId="0" borderId="10" xfId="0" applyNumberFormat="1" applyFont="1" applyBorder="1" applyAlignment="1">
      <alignment horizontal="right" vertical="top" wrapText="1"/>
    </xf>
    <xf numFmtId="2" fontId="2" fillId="0" borderId="10" xfId="0" applyNumberFormat="1" applyFont="1" applyBorder="1" applyAlignment="1">
      <alignment horizontal="right" vertical="top" wrapText="1"/>
    </xf>
    <xf numFmtId="0" fontId="3" fillId="0" borderId="13" xfId="0" applyFont="1" applyBorder="1" applyAlignment="1">
      <alignment wrapText="1"/>
    </xf>
    <xf numFmtId="4" fontId="2" fillId="0" borderId="10" xfId="0" applyNumberFormat="1" applyFont="1" applyBorder="1" applyAlignment="1">
      <alignment horizontal="center" wrapText="1"/>
    </xf>
    <xf numFmtId="0" fontId="3" fillId="0" borderId="13" xfId="0" applyFont="1" applyBorder="1" applyAlignment="1">
      <alignment/>
    </xf>
    <xf numFmtId="4" fontId="3" fillId="0" borderId="13" xfId="0" applyNumberFormat="1" applyFont="1" applyBorder="1" applyAlignment="1">
      <alignment wrapText="1"/>
    </xf>
    <xf numFmtId="0" fontId="2" fillId="0" borderId="11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6" xfId="0" applyFont="1" applyBorder="1" applyAlignment="1">
      <alignment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19" xfId="0" applyFont="1" applyBorder="1" applyAlignment="1">
      <alignment horizontal="left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wrapText="1"/>
    </xf>
    <xf numFmtId="0" fontId="2" fillId="0" borderId="16" xfId="0" applyFont="1" applyFill="1" applyBorder="1" applyAlignment="1">
      <alignment wrapText="1"/>
    </xf>
    <xf numFmtId="4" fontId="2" fillId="0" borderId="10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3" fillId="0" borderId="16" xfId="0" applyFont="1" applyFill="1" applyBorder="1" applyAlignment="1">
      <alignment wrapText="1"/>
    </xf>
    <xf numFmtId="4" fontId="3" fillId="0" borderId="10" xfId="0" applyNumberFormat="1" applyFont="1" applyFill="1" applyBorder="1" applyAlignment="1">
      <alignment wrapText="1"/>
    </xf>
    <xf numFmtId="0" fontId="3" fillId="0" borderId="13" xfId="0" applyFont="1" applyFill="1" applyBorder="1" applyAlignment="1">
      <alignment wrapText="1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2" fillId="0" borderId="11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0" xfId="0" applyNumberFormat="1" applyFont="1" applyAlignment="1">
      <alignment horizontal="right" vertical="top" wrapText="1"/>
    </xf>
    <xf numFmtId="0" fontId="4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left" wrapText="1"/>
    </xf>
    <xf numFmtId="0" fontId="2" fillId="0" borderId="17" xfId="0" applyFont="1" applyBorder="1" applyAlignment="1">
      <alignment horizontal="left" wrapText="1"/>
    </xf>
    <xf numFmtId="0" fontId="2" fillId="0" borderId="16" xfId="0" applyFont="1" applyBorder="1" applyAlignment="1">
      <alignment horizontal="left" wrapText="1"/>
    </xf>
    <xf numFmtId="0" fontId="2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left" wrapText="1"/>
    </xf>
    <xf numFmtId="0" fontId="2" fillId="0" borderId="0" xfId="0" applyFont="1" applyFill="1" applyBorder="1" applyAlignment="1">
      <alignment horizontal="center" wrapText="1"/>
    </xf>
    <xf numFmtId="0" fontId="2" fillId="0" borderId="12" xfId="0" applyFont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2" fontId="2" fillId="0" borderId="0" xfId="0" applyNumberFormat="1" applyFont="1" applyAlignment="1">
      <alignment horizontal="center" wrapText="1"/>
    </xf>
    <xf numFmtId="2" fontId="2" fillId="0" borderId="10" xfId="0" applyNumberFormat="1" applyFont="1" applyBorder="1" applyAlignment="1">
      <alignment horizontal="center" vertical="top" wrapText="1"/>
    </xf>
    <xf numFmtId="2" fontId="2" fillId="0" borderId="10" xfId="0" applyNumberFormat="1" applyFont="1" applyBorder="1" applyAlignment="1">
      <alignment horizontal="center" wrapText="1"/>
    </xf>
    <xf numFmtId="0" fontId="2" fillId="0" borderId="22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2" fillId="0" borderId="13" xfId="0" applyNumberFormat="1" applyFont="1" applyBorder="1" applyAlignment="1">
      <alignment horizontal="center" vertical="top" wrapText="1"/>
    </xf>
    <xf numFmtId="0" fontId="2" fillId="0" borderId="15" xfId="0" applyNumberFormat="1" applyFont="1" applyBorder="1" applyAlignment="1">
      <alignment horizontal="center" vertical="top" wrapText="1"/>
    </xf>
    <xf numFmtId="4" fontId="3" fillId="0" borderId="11" xfId="0" applyNumberFormat="1" applyFont="1" applyBorder="1" applyAlignment="1">
      <alignment horizontal="center" wrapText="1"/>
    </xf>
    <xf numFmtId="4" fontId="3" fillId="0" borderId="17" xfId="0" applyNumberFormat="1" applyFont="1" applyBorder="1" applyAlignment="1">
      <alignment horizontal="center" wrapText="1"/>
    </xf>
    <xf numFmtId="4" fontId="3" fillId="0" borderId="16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2" fillId="0" borderId="13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2" fontId="2" fillId="0" borderId="0" xfId="0" applyNumberFormat="1" applyFont="1" applyAlignment="1">
      <alignment horizontal="right" vertical="top" wrapText="1"/>
    </xf>
    <xf numFmtId="0" fontId="2" fillId="0" borderId="11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4" fontId="3" fillId="0" borderId="11" xfId="0" applyNumberFormat="1" applyFont="1" applyFill="1" applyBorder="1" applyAlignment="1">
      <alignment horizontal="center" wrapText="1"/>
    </xf>
    <xf numFmtId="4" fontId="3" fillId="0" borderId="17" xfId="0" applyNumberFormat="1" applyFont="1" applyFill="1" applyBorder="1" applyAlignment="1">
      <alignment horizontal="center" wrapText="1"/>
    </xf>
    <xf numFmtId="4" fontId="3" fillId="0" borderId="16" xfId="0" applyNumberFormat="1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J13"/>
  <sheetViews>
    <sheetView tabSelected="1" view="pageLayout" workbookViewId="0" topLeftCell="A7">
      <selection activeCell="O12" sqref="O12"/>
    </sheetView>
  </sheetViews>
  <sheetFormatPr defaultColWidth="9.00390625" defaultRowHeight="12.75"/>
  <cols>
    <col min="1" max="1" width="3.375" style="31" customWidth="1"/>
    <col min="2" max="2" width="18.00390625" style="31" customWidth="1"/>
    <col min="3" max="3" width="1.00390625" style="31" hidden="1" customWidth="1"/>
    <col min="4" max="4" width="13.375" style="31" customWidth="1"/>
    <col min="5" max="5" width="8.125" style="31" customWidth="1"/>
    <col min="6" max="6" width="10.00390625" style="31" customWidth="1"/>
    <col min="7" max="16384" width="9.125" style="31" customWidth="1"/>
  </cols>
  <sheetData>
    <row r="1" spans="8:10" ht="92.25" customHeight="1">
      <c r="H1" s="87" t="s">
        <v>30</v>
      </c>
      <c r="I1" s="87"/>
      <c r="J1" s="87"/>
    </row>
    <row r="3" spans="1:10" ht="43.5" customHeight="1">
      <c r="A3" s="88" t="s">
        <v>28</v>
      </c>
      <c r="B3" s="88"/>
      <c r="C3" s="88"/>
      <c r="D3" s="88"/>
      <c r="E3" s="88"/>
      <c r="F3" s="88"/>
      <c r="G3" s="88"/>
      <c r="H3" s="88"/>
      <c r="I3" s="88"/>
      <c r="J3" s="88"/>
    </row>
    <row r="6" spans="1:10" ht="114.75" customHeight="1">
      <c r="A6" s="89" t="s">
        <v>73</v>
      </c>
      <c r="B6" s="91" t="s">
        <v>7</v>
      </c>
      <c r="C6" s="92"/>
      <c r="D6" s="89" t="s">
        <v>6</v>
      </c>
      <c r="E6" s="89" t="s">
        <v>5</v>
      </c>
      <c r="F6" s="89" t="s">
        <v>4</v>
      </c>
      <c r="G6" s="80" t="s">
        <v>8</v>
      </c>
      <c r="H6" s="81"/>
      <c r="I6" s="81"/>
      <c r="J6" s="82"/>
    </row>
    <row r="7" spans="1:10" ht="37.5" customHeight="1">
      <c r="A7" s="90"/>
      <c r="B7" s="93"/>
      <c r="C7" s="94"/>
      <c r="D7" s="90"/>
      <c r="E7" s="90"/>
      <c r="F7" s="90"/>
      <c r="G7" s="32" t="s">
        <v>44</v>
      </c>
      <c r="H7" s="32" t="s">
        <v>46</v>
      </c>
      <c r="I7" s="32" t="s">
        <v>48</v>
      </c>
      <c r="J7" s="32" t="s">
        <v>50</v>
      </c>
    </row>
    <row r="8" spans="1:10" ht="24.75" customHeight="1">
      <c r="A8" s="95" t="s">
        <v>85</v>
      </c>
      <c r="B8" s="96"/>
      <c r="C8" s="96"/>
      <c r="D8" s="96"/>
      <c r="E8" s="96"/>
      <c r="F8" s="96"/>
      <c r="G8" s="96"/>
      <c r="H8" s="96"/>
      <c r="I8" s="96"/>
      <c r="J8" s="97"/>
    </row>
    <row r="9" spans="1:10" ht="51">
      <c r="A9" s="21">
        <v>1</v>
      </c>
      <c r="B9" s="10" t="s">
        <v>87</v>
      </c>
      <c r="C9" s="21"/>
      <c r="D9" s="21" t="s">
        <v>11</v>
      </c>
      <c r="E9" s="21" t="s">
        <v>10</v>
      </c>
      <c r="F9" s="21"/>
      <c r="G9" s="21"/>
      <c r="H9" s="8"/>
      <c r="I9" s="8"/>
      <c r="J9" s="8"/>
    </row>
    <row r="10" spans="1:10" ht="51">
      <c r="A10" s="8">
        <v>2</v>
      </c>
      <c r="B10" s="10" t="s">
        <v>88</v>
      </c>
      <c r="C10" s="8"/>
      <c r="D10" s="21" t="s">
        <v>12</v>
      </c>
      <c r="E10" s="21" t="s">
        <v>13</v>
      </c>
      <c r="F10" s="21">
        <v>21.94</v>
      </c>
      <c r="G10" s="33">
        <v>4.81</v>
      </c>
      <c r="H10" s="33">
        <v>4.4</v>
      </c>
      <c r="I10" s="33">
        <v>3.85</v>
      </c>
      <c r="J10" s="33">
        <v>4.3</v>
      </c>
    </row>
    <row r="11" spans="1:10" ht="12.75">
      <c r="A11" s="95" t="s">
        <v>91</v>
      </c>
      <c r="B11" s="96"/>
      <c r="C11" s="96"/>
      <c r="D11" s="96"/>
      <c r="E11" s="96"/>
      <c r="F11" s="96"/>
      <c r="G11" s="96"/>
      <c r="H11" s="96"/>
      <c r="I11" s="96"/>
      <c r="J11" s="97"/>
    </row>
    <row r="12" spans="1:10" ht="127.5" customHeight="1">
      <c r="A12" s="83">
        <v>1</v>
      </c>
      <c r="B12" s="120" t="s">
        <v>9</v>
      </c>
      <c r="C12" s="8"/>
      <c r="D12" s="83" t="s">
        <v>24</v>
      </c>
      <c r="E12" s="83" t="s">
        <v>10</v>
      </c>
      <c r="F12" s="83"/>
      <c r="G12" s="34" t="e">
        <f>#REF!/22.94*100</f>
        <v>#REF!</v>
      </c>
      <c r="H12" s="34" t="e">
        <f>#REF!/22.94*100</f>
        <v>#REF!</v>
      </c>
      <c r="I12" s="34" t="e">
        <f>#REF!/22.94*100</f>
        <v>#REF!</v>
      </c>
      <c r="J12" s="34" t="e">
        <f>#REF!/22.94*100</f>
        <v>#REF!</v>
      </c>
    </row>
    <row r="13" spans="1:10" ht="12.75">
      <c r="A13" s="84"/>
      <c r="B13" s="121"/>
      <c r="C13" s="8"/>
      <c r="D13" s="84"/>
      <c r="E13" s="84"/>
      <c r="F13" s="84"/>
      <c r="G13" s="33">
        <v>24.63</v>
      </c>
      <c r="H13" s="33" t="e">
        <f>G12+H12</f>
        <v>#REF!</v>
      </c>
      <c r="I13" s="33" t="e">
        <f>H13+I12</f>
        <v>#REF!</v>
      </c>
      <c r="J13" s="33" t="e">
        <f>I13+J12</f>
        <v>#REF!</v>
      </c>
    </row>
  </sheetData>
  <sheetProtection/>
  <mergeCells count="15">
    <mergeCell ref="A8:J8"/>
    <mergeCell ref="A11:J11"/>
    <mergeCell ref="A12:A13"/>
    <mergeCell ref="B12:B13"/>
    <mergeCell ref="D12:D13"/>
    <mergeCell ref="E12:E13"/>
    <mergeCell ref="F12:F13"/>
    <mergeCell ref="H1:J1"/>
    <mergeCell ref="A3:J3"/>
    <mergeCell ref="A6:A7"/>
    <mergeCell ref="B6:C7"/>
    <mergeCell ref="D6:D7"/>
    <mergeCell ref="E6:E7"/>
    <mergeCell ref="F6:F7"/>
    <mergeCell ref="G6:J6"/>
  </mergeCells>
  <printOptions/>
  <pageMargins left="0.7" right="0.7" top="0.75" bottom="0.75" header="0.3" footer="0.3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1:I33"/>
  <sheetViews>
    <sheetView zoomScalePageLayoutView="0" workbookViewId="0" topLeftCell="A7">
      <selection activeCell="J21" sqref="J21"/>
    </sheetView>
  </sheetViews>
  <sheetFormatPr defaultColWidth="9.00390625" defaultRowHeight="12.75"/>
  <cols>
    <col min="1" max="1" width="6.125" style="38" customWidth="1"/>
    <col min="2" max="2" width="23.125" style="31" customWidth="1"/>
    <col min="3" max="3" width="14.75390625" style="31" customWidth="1"/>
    <col min="4" max="4" width="10.125" style="31" bestFit="1" customWidth="1"/>
    <col min="5" max="5" width="10.75390625" style="31" bestFit="1" customWidth="1"/>
    <col min="6" max="7" width="9.25390625" style="31" bestFit="1" customWidth="1"/>
    <col min="8" max="8" width="9.125" style="31" customWidth="1"/>
    <col min="9" max="9" width="9.125" style="30" customWidth="1"/>
    <col min="10" max="16384" width="9.125" style="1" customWidth="1"/>
  </cols>
  <sheetData>
    <row r="1" spans="1:9" ht="90" customHeight="1">
      <c r="A1" s="2"/>
      <c r="B1" s="1"/>
      <c r="C1" s="1"/>
      <c r="D1" s="1"/>
      <c r="E1" s="1"/>
      <c r="F1" s="87" t="s">
        <v>26</v>
      </c>
      <c r="G1" s="87"/>
      <c r="H1" s="87"/>
      <c r="I1" s="1"/>
    </row>
    <row r="2" spans="2:8" ht="38.25" customHeight="1">
      <c r="B2" s="66" t="s">
        <v>94</v>
      </c>
      <c r="C2" s="66"/>
      <c r="D2" s="66"/>
      <c r="E2" s="66"/>
      <c r="F2" s="66"/>
      <c r="G2" s="66"/>
      <c r="H2" s="66"/>
    </row>
    <row r="4" spans="1:9" s="37" customFormat="1" ht="38.25" customHeight="1">
      <c r="A4" s="67" t="s">
        <v>73</v>
      </c>
      <c r="B4" s="69" t="s">
        <v>74</v>
      </c>
      <c r="C4" s="55" t="s">
        <v>75</v>
      </c>
      <c r="D4" s="57" t="s">
        <v>76</v>
      </c>
      <c r="E4" s="57"/>
      <c r="F4" s="57"/>
      <c r="G4" s="58"/>
      <c r="H4" s="59" t="s">
        <v>77</v>
      </c>
      <c r="I4" s="36"/>
    </row>
    <row r="5" spans="1:9" s="37" customFormat="1" ht="12.75">
      <c r="A5" s="68"/>
      <c r="B5" s="70"/>
      <c r="C5" s="56"/>
      <c r="D5" s="17" t="s">
        <v>81</v>
      </c>
      <c r="E5" s="17" t="s">
        <v>82</v>
      </c>
      <c r="F5" s="17" t="s">
        <v>83</v>
      </c>
      <c r="G5" s="17" t="s">
        <v>84</v>
      </c>
      <c r="H5" s="60"/>
      <c r="I5" s="36"/>
    </row>
    <row r="6" spans="1:8" ht="36" customHeight="1">
      <c r="A6" s="63"/>
      <c r="B6" s="123" t="s">
        <v>78</v>
      </c>
      <c r="C6" s="124"/>
      <c r="D6" s="124"/>
      <c r="E6" s="124"/>
      <c r="F6" s="124"/>
      <c r="G6" s="124"/>
      <c r="H6" s="125"/>
    </row>
    <row r="7" spans="1:8" ht="12.75">
      <c r="A7" s="64"/>
      <c r="B7" s="8" t="s">
        <v>79</v>
      </c>
      <c r="C7" s="10" t="s">
        <v>80</v>
      </c>
      <c r="D7" s="39">
        <v>1382.8</v>
      </c>
      <c r="E7" s="39">
        <v>1030</v>
      </c>
      <c r="F7" s="39">
        <f>F13</f>
        <v>0</v>
      </c>
      <c r="G7" s="39">
        <v>352.8</v>
      </c>
      <c r="H7" s="8"/>
    </row>
    <row r="8" spans="1:8" ht="12.75">
      <c r="A8" s="64"/>
      <c r="B8" s="8"/>
      <c r="C8" s="10">
        <v>2012</v>
      </c>
      <c r="D8" s="39">
        <f aca="true" t="shared" si="0" ref="D8:E11">D14</f>
        <v>588</v>
      </c>
      <c r="E8" s="39">
        <f t="shared" si="0"/>
        <v>582</v>
      </c>
      <c r="F8" s="39"/>
      <c r="G8" s="39">
        <f>G14</f>
        <v>6</v>
      </c>
      <c r="H8" s="8"/>
    </row>
    <row r="9" spans="1:8" ht="12.75">
      <c r="A9" s="64"/>
      <c r="B9" s="8"/>
      <c r="C9" s="10">
        <v>2013</v>
      </c>
      <c r="D9" s="39">
        <v>471.6</v>
      </c>
      <c r="E9" s="39">
        <v>448</v>
      </c>
      <c r="F9" s="39"/>
      <c r="G9" s="39">
        <v>23.6</v>
      </c>
      <c r="H9" s="8"/>
    </row>
    <row r="10" spans="1:8" ht="12.75">
      <c r="A10" s="64"/>
      <c r="B10" s="8"/>
      <c r="C10" s="10">
        <v>2014</v>
      </c>
      <c r="D10" s="39">
        <v>204.76</v>
      </c>
      <c r="E10" s="39">
        <f t="shared" si="0"/>
        <v>0</v>
      </c>
      <c r="F10" s="39"/>
      <c r="G10" s="39">
        <f>G16</f>
        <v>204.76</v>
      </c>
      <c r="H10" s="8"/>
    </row>
    <row r="11" spans="1:8" ht="12.75">
      <c r="A11" s="65"/>
      <c r="B11" s="8"/>
      <c r="C11" s="10">
        <v>2015</v>
      </c>
      <c r="D11" s="39">
        <f t="shared" si="0"/>
        <v>118.44</v>
      </c>
      <c r="E11" s="39">
        <f t="shared" si="0"/>
        <v>0</v>
      </c>
      <c r="F11" s="39"/>
      <c r="G11" s="39">
        <f>G17</f>
        <v>118.44</v>
      </c>
      <c r="H11" s="8"/>
    </row>
    <row r="12" spans="1:8" ht="38.25" customHeight="1">
      <c r="A12" s="63">
        <v>1</v>
      </c>
      <c r="B12" s="95" t="s">
        <v>85</v>
      </c>
      <c r="C12" s="96"/>
      <c r="D12" s="96"/>
      <c r="E12" s="96"/>
      <c r="F12" s="96"/>
      <c r="G12" s="96"/>
      <c r="H12" s="97"/>
    </row>
    <row r="13" spans="1:8" ht="12.75">
      <c r="A13" s="64"/>
      <c r="B13" s="85" t="s">
        <v>86</v>
      </c>
      <c r="C13" s="10" t="s">
        <v>80</v>
      </c>
      <c r="D13" s="39">
        <v>1382.8</v>
      </c>
      <c r="E13" s="39">
        <v>1030</v>
      </c>
      <c r="F13" s="39">
        <f>F23</f>
        <v>0</v>
      </c>
      <c r="G13" s="39">
        <v>352.8</v>
      </c>
      <c r="H13" s="8"/>
    </row>
    <row r="14" spans="1:8" ht="12.75">
      <c r="A14" s="64"/>
      <c r="B14" s="62"/>
      <c r="C14" s="10">
        <v>2012</v>
      </c>
      <c r="D14" s="39">
        <f aca="true" t="shared" si="1" ref="D14:E17">D24</f>
        <v>588</v>
      </c>
      <c r="E14" s="39">
        <f t="shared" si="1"/>
        <v>582</v>
      </c>
      <c r="F14" s="39"/>
      <c r="G14" s="39">
        <f>G24</f>
        <v>6</v>
      </c>
      <c r="H14" s="8"/>
    </row>
    <row r="15" spans="1:8" ht="12.75">
      <c r="A15" s="64"/>
      <c r="B15" s="62"/>
      <c r="C15" s="10">
        <v>2013</v>
      </c>
      <c r="D15" s="39">
        <v>471.6</v>
      </c>
      <c r="E15" s="39">
        <v>448</v>
      </c>
      <c r="F15" s="39"/>
      <c r="G15" s="39">
        <v>23.6</v>
      </c>
      <c r="H15" s="8"/>
    </row>
    <row r="16" spans="1:8" ht="12.75">
      <c r="A16" s="64"/>
      <c r="B16" s="62"/>
      <c r="C16" s="10">
        <v>2014</v>
      </c>
      <c r="D16" s="39">
        <v>204.76</v>
      </c>
      <c r="E16" s="39">
        <f t="shared" si="1"/>
        <v>0</v>
      </c>
      <c r="F16" s="39"/>
      <c r="G16" s="39">
        <v>204.76</v>
      </c>
      <c r="H16" s="8"/>
    </row>
    <row r="17" spans="1:8" ht="12.75">
      <c r="A17" s="65"/>
      <c r="B17" s="86"/>
      <c r="C17" s="10">
        <v>2015</v>
      </c>
      <c r="D17" s="39">
        <f t="shared" si="1"/>
        <v>118.44</v>
      </c>
      <c r="E17" s="39">
        <f t="shared" si="1"/>
        <v>0</v>
      </c>
      <c r="F17" s="39"/>
      <c r="G17" s="39">
        <f>G27</f>
        <v>118.44</v>
      </c>
      <c r="H17" s="8"/>
    </row>
    <row r="18" spans="1:8" ht="38.25" customHeight="1">
      <c r="A18" s="63" t="s">
        <v>90</v>
      </c>
      <c r="B18" s="85" t="s">
        <v>87</v>
      </c>
      <c r="C18" s="10" t="s">
        <v>80</v>
      </c>
      <c r="D18" s="39"/>
      <c r="E18" s="39"/>
      <c r="F18" s="39"/>
      <c r="G18" s="39"/>
      <c r="H18" s="8"/>
    </row>
    <row r="19" spans="1:8" ht="12.75">
      <c r="A19" s="64"/>
      <c r="B19" s="62"/>
      <c r="C19" s="10">
        <v>2012</v>
      </c>
      <c r="D19" s="39"/>
      <c r="E19" s="39"/>
      <c r="F19" s="39"/>
      <c r="G19" s="39"/>
      <c r="H19" s="8"/>
    </row>
    <row r="20" spans="1:8" ht="12.75">
      <c r="A20" s="64"/>
      <c r="B20" s="62"/>
      <c r="C20" s="10">
        <v>2013</v>
      </c>
      <c r="D20" s="39"/>
      <c r="E20" s="39"/>
      <c r="F20" s="39"/>
      <c r="G20" s="39"/>
      <c r="H20" s="8"/>
    </row>
    <row r="21" spans="1:8" ht="12.75">
      <c r="A21" s="64"/>
      <c r="B21" s="62"/>
      <c r="C21" s="10">
        <v>2014</v>
      </c>
      <c r="D21" s="39"/>
      <c r="E21" s="39"/>
      <c r="F21" s="39"/>
      <c r="G21" s="39"/>
      <c r="H21" s="8"/>
    </row>
    <row r="22" spans="1:8" ht="12.75">
      <c r="A22" s="65"/>
      <c r="B22" s="86"/>
      <c r="C22" s="10">
        <v>2015</v>
      </c>
      <c r="D22" s="39"/>
      <c r="E22" s="39"/>
      <c r="F22" s="39"/>
      <c r="G22" s="39"/>
      <c r="H22" s="8"/>
    </row>
    <row r="23" spans="1:8" ht="25.5" customHeight="1">
      <c r="A23" s="63" t="s">
        <v>89</v>
      </c>
      <c r="B23" s="85" t="s">
        <v>88</v>
      </c>
      <c r="C23" s="10" t="str">
        <f>C18</f>
        <v>2012-2015</v>
      </c>
      <c r="D23" s="39">
        <v>1382.8</v>
      </c>
      <c r="E23" s="39">
        <v>1030</v>
      </c>
      <c r="F23" s="39"/>
      <c r="G23" s="39">
        <v>352.8</v>
      </c>
      <c r="H23" s="8"/>
    </row>
    <row r="24" spans="1:8" ht="12.75">
      <c r="A24" s="64"/>
      <c r="B24" s="62"/>
      <c r="C24" s="10">
        <f>C19</f>
        <v>2012</v>
      </c>
      <c r="D24" s="39">
        <f>E24+G24</f>
        <v>588</v>
      </c>
      <c r="E24" s="39">
        <f>'Аларь Прил 5'!F10</f>
        <v>582</v>
      </c>
      <c r="F24" s="39"/>
      <c r="G24" s="39">
        <f>'Аларь Прил 5'!H11</f>
        <v>6</v>
      </c>
      <c r="H24" s="8"/>
    </row>
    <row r="25" spans="1:8" ht="12.75">
      <c r="A25" s="64"/>
      <c r="B25" s="62"/>
      <c r="C25" s="10">
        <f>C20</f>
        <v>2013</v>
      </c>
      <c r="D25" s="39">
        <v>471.6</v>
      </c>
      <c r="E25" s="39">
        <v>448</v>
      </c>
      <c r="F25" s="39"/>
      <c r="G25" s="39">
        <v>23.6</v>
      </c>
      <c r="H25" s="8"/>
    </row>
    <row r="26" spans="1:8" ht="12.75">
      <c r="A26" s="64"/>
      <c r="B26" s="62"/>
      <c r="C26" s="10">
        <f>C21</f>
        <v>2014</v>
      </c>
      <c r="D26" s="39">
        <v>204.76</v>
      </c>
      <c r="E26" s="39"/>
      <c r="F26" s="39"/>
      <c r="G26" s="39">
        <v>204.76</v>
      </c>
      <c r="H26" s="8"/>
    </row>
    <row r="27" spans="1:8" ht="12.75">
      <c r="A27" s="65"/>
      <c r="B27" s="86"/>
      <c r="C27" s="10">
        <f>C22</f>
        <v>2015</v>
      </c>
      <c r="D27" s="39">
        <f>E27+G27</f>
        <v>118.44</v>
      </c>
      <c r="E27" s="39"/>
      <c r="F27" s="39"/>
      <c r="G27" s="39">
        <f>'Аларь Прил 5'!H46</f>
        <v>118.44</v>
      </c>
      <c r="H27" s="8"/>
    </row>
    <row r="28" spans="1:8" ht="12.75">
      <c r="A28" s="40"/>
      <c r="B28" s="95" t="s">
        <v>91</v>
      </c>
      <c r="C28" s="96"/>
      <c r="D28" s="96"/>
      <c r="E28" s="96"/>
      <c r="F28" s="96"/>
      <c r="G28" s="96"/>
      <c r="H28" s="97"/>
    </row>
    <row r="29" spans="1:8" ht="63.75" customHeight="1">
      <c r="A29" s="63" t="s">
        <v>92</v>
      </c>
      <c r="B29" s="85" t="s">
        <v>93</v>
      </c>
      <c r="C29" s="10" t="str">
        <f>C23</f>
        <v>2012-2015</v>
      </c>
      <c r="D29" s="26"/>
      <c r="E29" s="26"/>
      <c r="F29" s="26"/>
      <c r="G29" s="26"/>
      <c r="H29" s="26"/>
    </row>
    <row r="30" spans="1:8" ht="12.75">
      <c r="A30" s="64"/>
      <c r="B30" s="62"/>
      <c r="C30" s="10">
        <f>C24</f>
        <v>2012</v>
      </c>
      <c r="D30" s="26"/>
      <c r="E30" s="26"/>
      <c r="F30" s="26"/>
      <c r="G30" s="26"/>
      <c r="H30" s="26"/>
    </row>
    <row r="31" spans="1:8" ht="12.75">
      <c r="A31" s="64"/>
      <c r="B31" s="62"/>
      <c r="C31" s="10">
        <f>C25</f>
        <v>2013</v>
      </c>
      <c r="D31" s="26"/>
      <c r="E31" s="26"/>
      <c r="F31" s="26"/>
      <c r="G31" s="26"/>
      <c r="H31" s="26"/>
    </row>
    <row r="32" spans="1:8" ht="12.75">
      <c r="A32" s="64"/>
      <c r="B32" s="62"/>
      <c r="C32" s="10">
        <f>C26</f>
        <v>2014</v>
      </c>
      <c r="D32" s="26"/>
      <c r="E32" s="26"/>
      <c r="F32" s="26"/>
      <c r="G32" s="26"/>
      <c r="H32" s="26"/>
    </row>
    <row r="33" spans="1:8" ht="12.75">
      <c r="A33" s="65"/>
      <c r="B33" s="86"/>
      <c r="C33" s="10">
        <f>C27</f>
        <v>2015</v>
      </c>
      <c r="D33" s="26"/>
      <c r="E33" s="26"/>
      <c r="F33" s="26"/>
      <c r="G33" s="26"/>
      <c r="H33" s="26"/>
    </row>
  </sheetData>
  <sheetProtection/>
  <mergeCells count="19">
    <mergeCell ref="A6:A11"/>
    <mergeCell ref="B6:H6"/>
    <mergeCell ref="A12:A17"/>
    <mergeCell ref="B12:H12"/>
    <mergeCell ref="B13:B17"/>
    <mergeCell ref="F1:H1"/>
    <mergeCell ref="B2:H2"/>
    <mergeCell ref="A4:A5"/>
    <mergeCell ref="B4:B5"/>
    <mergeCell ref="C4:C5"/>
    <mergeCell ref="D4:G4"/>
    <mergeCell ref="H4:H5"/>
    <mergeCell ref="B28:H28"/>
    <mergeCell ref="A29:A33"/>
    <mergeCell ref="B29:B33"/>
    <mergeCell ref="A18:A22"/>
    <mergeCell ref="B18:B22"/>
    <mergeCell ref="A23:A27"/>
    <mergeCell ref="B23:B27"/>
  </mergeCells>
  <printOptions/>
  <pageMargins left="0.75" right="0.75" top="1" bottom="1" header="0.5" footer="0.5"/>
  <pageSetup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</sheetPr>
  <dimension ref="A1:H38"/>
  <sheetViews>
    <sheetView zoomScalePageLayoutView="0" workbookViewId="0" topLeftCell="A4">
      <selection activeCell="J18" sqref="J18"/>
    </sheetView>
  </sheetViews>
  <sheetFormatPr defaultColWidth="9.00390625" defaultRowHeight="12.75"/>
  <cols>
    <col min="1" max="1" width="5.00390625" style="1" customWidth="1"/>
    <col min="2" max="2" width="15.00390625" style="1" customWidth="1"/>
    <col min="3" max="5" width="9.125" style="1" customWidth="1"/>
    <col min="6" max="6" width="11.00390625" style="1" bestFit="1" customWidth="1"/>
    <col min="7" max="7" width="12.00390625" style="1" customWidth="1"/>
    <col min="8" max="16384" width="9.125" style="1" customWidth="1"/>
  </cols>
  <sheetData>
    <row r="1" spans="1:8" ht="79.5" customHeight="1">
      <c r="A1" s="2"/>
      <c r="F1" s="87" t="s">
        <v>27</v>
      </c>
      <c r="G1" s="87"/>
      <c r="H1" s="87"/>
    </row>
    <row r="3" spans="1:8" ht="38.25" customHeight="1">
      <c r="A3" s="98" t="s">
        <v>34</v>
      </c>
      <c r="B3" s="98"/>
      <c r="C3" s="98"/>
      <c r="D3" s="98"/>
      <c r="E3" s="98"/>
      <c r="F3" s="98"/>
      <c r="G3" s="98"/>
      <c r="H3" s="35"/>
    </row>
    <row r="5" spans="1:7" s="5" customFormat="1" ht="63.75" customHeight="1">
      <c r="A5" s="99"/>
      <c r="B5" s="100" t="s">
        <v>70</v>
      </c>
      <c r="C5" s="100" t="s">
        <v>71</v>
      </c>
      <c r="D5" s="100"/>
      <c r="E5" s="100"/>
      <c r="F5" s="100"/>
      <c r="G5" s="100" t="s">
        <v>32</v>
      </c>
    </row>
    <row r="6" spans="1:7" s="5" customFormat="1" ht="12.75">
      <c r="A6" s="99"/>
      <c r="B6" s="100"/>
      <c r="C6" s="6">
        <v>2012</v>
      </c>
      <c r="D6" s="6">
        <v>2013</v>
      </c>
      <c r="E6" s="6">
        <v>2014</v>
      </c>
      <c r="F6" s="6">
        <v>2015</v>
      </c>
      <c r="G6" s="100"/>
    </row>
    <row r="7" spans="1:7" ht="12.75" customHeight="1">
      <c r="A7" s="7"/>
      <c r="B7" s="101" t="s">
        <v>0</v>
      </c>
      <c r="C7" s="101"/>
      <c r="D7" s="101"/>
      <c r="E7" s="101"/>
      <c r="F7" s="101"/>
      <c r="G7" s="101"/>
    </row>
    <row r="8" spans="1:7" ht="12.75">
      <c r="A8" s="7"/>
      <c r="B8" s="10" t="s">
        <v>14</v>
      </c>
      <c r="C8" s="10"/>
      <c r="D8" s="10"/>
      <c r="E8" s="10"/>
      <c r="F8" s="10"/>
      <c r="G8" s="10"/>
    </row>
    <row r="9" spans="1:7" ht="12.75">
      <c r="A9" s="7"/>
      <c r="B9" s="8" t="s">
        <v>15</v>
      </c>
      <c r="C9" s="9">
        <f>'Аларь Прил 2'!E14</f>
        <v>582</v>
      </c>
      <c r="D9" s="9">
        <f>'Аларь Прил 2'!E15</f>
        <v>448</v>
      </c>
      <c r="E9" s="9">
        <f>'Аларь Прил 2'!E16</f>
        <v>0</v>
      </c>
      <c r="F9" s="9">
        <f>'Аларь Прил 2'!E17</f>
        <v>0</v>
      </c>
      <c r="G9" s="9"/>
    </row>
    <row r="10" spans="1:7" ht="25.5">
      <c r="A10" s="7"/>
      <c r="B10" s="8" t="s">
        <v>3</v>
      </c>
      <c r="C10" s="9">
        <f>'Аларь Прил 2'!E30</f>
        <v>0</v>
      </c>
      <c r="D10" s="9">
        <f>'Аларь Прил 2'!E31</f>
        <v>0</v>
      </c>
      <c r="E10" s="9">
        <f>'Аларь Прил 2'!E32</f>
        <v>0</v>
      </c>
      <c r="F10" s="9">
        <f>'Аларь Прил 2'!E33</f>
        <v>0</v>
      </c>
      <c r="G10" s="9"/>
    </row>
    <row r="11" spans="1:7" ht="12.75" customHeight="1">
      <c r="A11" s="7"/>
      <c r="B11" s="101" t="s">
        <v>1</v>
      </c>
      <c r="C11" s="101"/>
      <c r="D11" s="101"/>
      <c r="E11" s="101"/>
      <c r="F11" s="101"/>
      <c r="G11" s="101"/>
    </row>
    <row r="12" spans="1:7" ht="12.75">
      <c r="A12" s="7"/>
      <c r="B12" s="10" t="s">
        <v>14</v>
      </c>
      <c r="C12" s="10"/>
      <c r="D12" s="10"/>
      <c r="E12" s="10"/>
      <c r="F12" s="10"/>
      <c r="G12" s="10"/>
    </row>
    <row r="13" spans="1:7" ht="12.75">
      <c r="A13" s="7"/>
      <c r="B13" s="8" t="s">
        <v>15</v>
      </c>
      <c r="C13" s="9">
        <f>'Аларь Прил 2'!F14</f>
        <v>0</v>
      </c>
      <c r="D13" s="9">
        <f>'Аларь Прил 2'!F15</f>
        <v>0</v>
      </c>
      <c r="E13" s="9">
        <f>'Аларь Прил 2'!F16</f>
        <v>0</v>
      </c>
      <c r="F13" s="9">
        <f>'Аларь Прил 2'!F17</f>
        <v>0</v>
      </c>
      <c r="G13" s="9"/>
    </row>
    <row r="14" spans="1:7" ht="25.5">
      <c r="A14" s="7"/>
      <c r="B14" s="8" t="s">
        <v>3</v>
      </c>
      <c r="C14" s="9">
        <f>'Аларь Прил 2'!F30</f>
        <v>0</v>
      </c>
      <c r="D14" s="9">
        <f>'Аларь Прил 2'!F31</f>
        <v>0</v>
      </c>
      <c r="E14" s="9">
        <f>'Аларь Прил 2'!F32</f>
        <v>0</v>
      </c>
      <c r="F14" s="9">
        <f>'Аларь Прил 2'!F33</f>
        <v>0</v>
      </c>
      <c r="G14" s="9"/>
    </row>
    <row r="15" spans="1:7" ht="12.75" customHeight="1">
      <c r="A15" s="7"/>
      <c r="B15" s="101" t="s">
        <v>2</v>
      </c>
      <c r="C15" s="101"/>
      <c r="D15" s="101"/>
      <c r="E15" s="101"/>
      <c r="F15" s="101"/>
      <c r="G15" s="101"/>
    </row>
    <row r="16" spans="1:7" ht="12.75">
      <c r="A16" s="7"/>
      <c r="B16" s="10" t="s">
        <v>14</v>
      </c>
      <c r="C16" s="10"/>
      <c r="D16" s="10"/>
      <c r="E16" s="10"/>
      <c r="F16" s="10"/>
      <c r="G16" s="10"/>
    </row>
    <row r="17" spans="1:7" ht="12.75">
      <c r="A17" s="7"/>
      <c r="B17" s="8" t="s">
        <v>15</v>
      </c>
      <c r="C17" s="9">
        <f>'Аларь Прил 2'!G14</f>
        <v>6</v>
      </c>
      <c r="D17" s="9">
        <f>'Аларь Прил 2'!G15</f>
        <v>23.6</v>
      </c>
      <c r="E17" s="9">
        <f>'Аларь Прил 2'!G16</f>
        <v>204.76</v>
      </c>
      <c r="F17" s="9">
        <f>'Аларь Прил 2'!G17</f>
        <v>118.44</v>
      </c>
      <c r="G17" s="9"/>
    </row>
    <row r="18" spans="1:7" ht="25.5">
      <c r="A18" s="7"/>
      <c r="B18" s="8" t="s">
        <v>3</v>
      </c>
      <c r="C18" s="9">
        <f>'Аларь Прил 2'!G30</f>
        <v>0</v>
      </c>
      <c r="D18" s="9">
        <f>'Аларь Прил 2'!G31</f>
        <v>0</v>
      </c>
      <c r="E18" s="9">
        <f>'Аларь Прил 2'!G32</f>
        <v>0</v>
      </c>
      <c r="F18" s="9">
        <f>'Аларь Прил 2'!G33</f>
        <v>0</v>
      </c>
      <c r="G18" s="9"/>
    </row>
    <row r="19" spans="1:7" s="5" customFormat="1" ht="12.75">
      <c r="A19" s="7"/>
      <c r="B19" s="11" t="s">
        <v>16</v>
      </c>
      <c r="C19" s="9">
        <f>SUM(C9+C13+C17)</f>
        <v>588</v>
      </c>
      <c r="D19" s="9">
        <f>SUM(D9+D13+D17)</f>
        <v>471.6</v>
      </c>
      <c r="E19" s="9">
        <f>SUM(E9+E13+E17)</f>
        <v>204.76</v>
      </c>
      <c r="F19" s="9">
        <f>SUM(F9+F13+F17)</f>
        <v>118.44</v>
      </c>
      <c r="G19" s="9"/>
    </row>
    <row r="20" spans="1:7" ht="38.25" customHeight="1">
      <c r="A20" s="7"/>
      <c r="B20" s="13" t="s">
        <v>31</v>
      </c>
      <c r="C20" s="9">
        <f>C10+C14+C18</f>
        <v>0</v>
      </c>
      <c r="D20" s="9">
        <f>D10+D14+D18</f>
        <v>0</v>
      </c>
      <c r="E20" s="9">
        <f>E10+E14+E18</f>
        <v>0</v>
      </c>
      <c r="F20" s="9">
        <f>F10+F14+F18</f>
        <v>0</v>
      </c>
      <c r="G20" s="9"/>
    </row>
    <row r="21" spans="1:7" ht="25.5">
      <c r="A21" s="6"/>
      <c r="B21" s="11" t="s">
        <v>68</v>
      </c>
      <c r="C21" s="12">
        <f>'Аларь Прил 5'!E11</f>
        <v>588</v>
      </c>
      <c r="D21" s="12">
        <v>471.6</v>
      </c>
      <c r="E21" s="12">
        <v>204.76</v>
      </c>
      <c r="F21" s="12">
        <f>'Аларь Прил 5'!E46</f>
        <v>118.44</v>
      </c>
      <c r="G21" s="12"/>
    </row>
    <row r="22" spans="1:7" ht="12.75">
      <c r="A22" s="14"/>
      <c r="B22" s="102" t="s">
        <v>72</v>
      </c>
      <c r="C22" s="102"/>
      <c r="D22" s="102"/>
      <c r="E22" s="102"/>
      <c r="F22" s="14" t="e">
        <f>#REF!</f>
        <v>#REF!</v>
      </c>
      <c r="G22" s="14"/>
    </row>
    <row r="23" spans="1:7" ht="12.75" customHeight="1">
      <c r="A23" s="14"/>
      <c r="B23" s="14"/>
      <c r="C23" s="14"/>
      <c r="D23" s="14"/>
      <c r="E23" s="14"/>
      <c r="F23" s="14"/>
      <c r="G23" s="14"/>
    </row>
    <row r="24" spans="1:7" ht="12.75" hidden="1">
      <c r="A24" s="14"/>
      <c r="B24" s="14"/>
      <c r="C24" s="14"/>
      <c r="D24" s="14"/>
      <c r="E24" s="14"/>
      <c r="F24" s="14"/>
      <c r="G24" s="14"/>
    </row>
    <row r="25" spans="1:7" ht="12.75" hidden="1">
      <c r="A25" s="14"/>
      <c r="B25" s="14"/>
      <c r="C25" s="14"/>
      <c r="D25" s="14"/>
      <c r="E25" s="14"/>
      <c r="F25" s="14"/>
      <c r="G25" s="14"/>
    </row>
    <row r="26" spans="1:7" ht="12.75">
      <c r="A26" s="14"/>
      <c r="B26" s="14"/>
      <c r="C26" s="14"/>
      <c r="D26" s="14"/>
      <c r="E26" s="14"/>
      <c r="F26" s="14"/>
      <c r="G26" s="14"/>
    </row>
    <row r="27" spans="1:7" ht="12.75">
      <c r="A27" s="14"/>
      <c r="B27" s="14"/>
      <c r="C27" s="14"/>
      <c r="D27" s="14"/>
      <c r="E27" s="14"/>
      <c r="F27" s="14"/>
      <c r="G27" s="14"/>
    </row>
    <row r="28" spans="1:7" ht="12.75">
      <c r="A28" s="14"/>
      <c r="B28" s="14"/>
      <c r="C28" s="14"/>
      <c r="D28" s="14"/>
      <c r="E28" s="14"/>
      <c r="F28" s="14"/>
      <c r="G28" s="14"/>
    </row>
    <row r="29" spans="1:7" ht="12.75">
      <c r="A29" s="14"/>
      <c r="B29" s="14"/>
      <c r="C29" s="14"/>
      <c r="D29" s="14"/>
      <c r="E29" s="14"/>
      <c r="F29" s="14"/>
      <c r="G29" s="14"/>
    </row>
    <row r="30" spans="1:7" ht="12.75">
      <c r="A30" s="14"/>
      <c r="B30" s="14"/>
      <c r="C30" s="14"/>
      <c r="D30" s="14"/>
      <c r="E30" s="14"/>
      <c r="F30" s="14"/>
      <c r="G30" s="14"/>
    </row>
    <row r="31" spans="1:7" ht="12.75">
      <c r="A31" s="14"/>
      <c r="B31" s="14"/>
      <c r="C31" s="14"/>
      <c r="D31" s="14"/>
      <c r="E31" s="14"/>
      <c r="F31" s="14"/>
      <c r="G31" s="14"/>
    </row>
    <row r="32" spans="1:7" ht="12.75">
      <c r="A32" s="14"/>
      <c r="B32" s="14"/>
      <c r="C32" s="14"/>
      <c r="D32" s="14"/>
      <c r="E32" s="14"/>
      <c r="F32" s="14"/>
      <c r="G32" s="14"/>
    </row>
    <row r="33" spans="1:7" ht="12.75">
      <c r="A33" s="14"/>
      <c r="B33" s="14"/>
      <c r="C33" s="14"/>
      <c r="D33" s="14"/>
      <c r="E33" s="14"/>
      <c r="F33" s="14"/>
      <c r="G33" s="14"/>
    </row>
    <row r="34" spans="1:7" ht="12.75">
      <c r="A34" s="14"/>
      <c r="B34" s="14"/>
      <c r="C34" s="14"/>
      <c r="D34" s="14"/>
      <c r="E34" s="14"/>
      <c r="F34" s="14"/>
      <c r="G34" s="14"/>
    </row>
    <row r="35" spans="1:7" ht="12.75">
      <c r="A35" s="14"/>
      <c r="B35" s="14"/>
      <c r="C35" s="14"/>
      <c r="D35" s="14"/>
      <c r="E35" s="14"/>
      <c r="F35" s="14"/>
      <c r="G35" s="14"/>
    </row>
    <row r="36" spans="1:7" ht="12.75">
      <c r="A36" s="14"/>
      <c r="B36" s="14"/>
      <c r="C36" s="14"/>
      <c r="D36" s="14"/>
      <c r="E36" s="14"/>
      <c r="F36" s="14"/>
      <c r="G36" s="14"/>
    </row>
    <row r="37" spans="1:7" ht="12.75">
      <c r="A37" s="14"/>
      <c r="B37" s="14"/>
      <c r="C37" s="14"/>
      <c r="D37" s="14"/>
      <c r="E37" s="14"/>
      <c r="F37" s="14"/>
      <c r="G37" s="14"/>
    </row>
    <row r="38" spans="1:7" ht="12.75">
      <c r="A38" s="14"/>
      <c r="B38" s="14"/>
      <c r="C38" s="14"/>
      <c r="D38" s="14"/>
      <c r="E38" s="14"/>
      <c r="F38" s="14"/>
      <c r="G38" s="14"/>
    </row>
  </sheetData>
  <sheetProtection/>
  <mergeCells count="10">
    <mergeCell ref="B22:E22"/>
    <mergeCell ref="F1:H1"/>
    <mergeCell ref="A3:G3"/>
    <mergeCell ref="B15:G15"/>
    <mergeCell ref="A5:A6"/>
    <mergeCell ref="B5:B6"/>
    <mergeCell ref="C5:F5"/>
    <mergeCell ref="G5:G6"/>
    <mergeCell ref="B7:G7"/>
    <mergeCell ref="B11:G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00000"/>
  </sheetPr>
  <dimension ref="A1:N15"/>
  <sheetViews>
    <sheetView view="pageLayout" workbookViewId="0" topLeftCell="A7">
      <selection activeCell="K12" sqref="K12"/>
    </sheetView>
  </sheetViews>
  <sheetFormatPr defaultColWidth="9.00390625" defaultRowHeight="77.25" customHeight="1"/>
  <cols>
    <col min="1" max="1" width="5.25390625" style="43" customWidth="1"/>
    <col min="2" max="2" width="18.00390625" style="43" customWidth="1"/>
    <col min="3" max="3" width="9.125" style="43" customWidth="1"/>
    <col min="4" max="4" width="10.625" style="43" customWidth="1"/>
    <col min="5" max="5" width="9.875" style="43" bestFit="1" customWidth="1"/>
    <col min="6" max="6" width="9.125" style="43" customWidth="1"/>
    <col min="7" max="7" width="10.625" style="43" customWidth="1"/>
    <col min="8" max="9" width="9.125" style="43" customWidth="1"/>
    <col min="10" max="10" width="10.625" style="43" customWidth="1"/>
    <col min="11" max="12" width="9.125" style="43" customWidth="1"/>
    <col min="13" max="13" width="11.375" style="43" customWidth="1"/>
    <col min="14" max="16384" width="9.125" style="43" customWidth="1"/>
  </cols>
  <sheetData>
    <row r="1" spans="11:13" ht="77.25" customHeight="1">
      <c r="K1" s="122" t="s">
        <v>97</v>
      </c>
      <c r="L1" s="122"/>
      <c r="M1" s="122"/>
    </row>
    <row r="2" ht="12.75"/>
    <row r="3" spans="3:12" ht="30.75" customHeight="1">
      <c r="C3" s="105" t="s">
        <v>29</v>
      </c>
      <c r="D3" s="105"/>
      <c r="E3" s="105"/>
      <c r="F3" s="105"/>
      <c r="G3" s="105"/>
      <c r="H3" s="105"/>
      <c r="I3" s="105"/>
      <c r="J3" s="105"/>
      <c r="K3" s="105"/>
      <c r="L3" s="105"/>
    </row>
    <row r="4" spans="3:12" ht="12.75">
      <c r="C4" s="41"/>
      <c r="D4" s="41"/>
      <c r="E4" s="41"/>
      <c r="F4" s="41"/>
      <c r="G4" s="41"/>
      <c r="H4" s="41"/>
      <c r="I4" s="41"/>
      <c r="J4" s="41"/>
      <c r="K4" s="41"/>
      <c r="L4" s="41"/>
    </row>
    <row r="5" spans="3:12" ht="12.75">
      <c r="C5" s="41"/>
      <c r="D5" s="41"/>
      <c r="E5" s="41"/>
      <c r="F5" s="41"/>
      <c r="G5" s="41"/>
      <c r="H5" s="41"/>
      <c r="I5" s="41"/>
      <c r="J5" s="41"/>
      <c r="K5" s="41"/>
      <c r="L5" s="41"/>
    </row>
    <row r="6" spans="1:14" ht="12.75">
      <c r="A6" s="106" t="s">
        <v>73</v>
      </c>
      <c r="B6" s="106" t="s">
        <v>17</v>
      </c>
      <c r="C6" s="106" t="s">
        <v>21</v>
      </c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</row>
    <row r="7" spans="1:14" ht="12.75">
      <c r="A7" s="106"/>
      <c r="B7" s="106"/>
      <c r="C7" s="107" t="s">
        <v>44</v>
      </c>
      <c r="D7" s="107"/>
      <c r="E7" s="107"/>
      <c r="F7" s="107" t="s">
        <v>46</v>
      </c>
      <c r="G7" s="107"/>
      <c r="H7" s="107"/>
      <c r="I7" s="107" t="s">
        <v>48</v>
      </c>
      <c r="J7" s="107"/>
      <c r="K7" s="107"/>
      <c r="L7" s="107" t="s">
        <v>50</v>
      </c>
      <c r="M7" s="107"/>
      <c r="N7" s="107"/>
    </row>
    <row r="8" spans="1:14" ht="77.25" customHeight="1">
      <c r="A8" s="106"/>
      <c r="B8" s="106"/>
      <c r="C8" s="42" t="s">
        <v>18</v>
      </c>
      <c r="D8" s="42" t="s">
        <v>19</v>
      </c>
      <c r="E8" s="42" t="s">
        <v>20</v>
      </c>
      <c r="F8" s="42" t="s">
        <v>18</v>
      </c>
      <c r="G8" s="42" t="s">
        <v>19</v>
      </c>
      <c r="H8" s="42" t="s">
        <v>20</v>
      </c>
      <c r="I8" s="42" t="s">
        <v>18</v>
      </c>
      <c r="J8" s="42" t="s">
        <v>19</v>
      </c>
      <c r="K8" s="42" t="s">
        <v>20</v>
      </c>
      <c r="L8" s="42" t="s">
        <v>18</v>
      </c>
      <c r="M8" s="42" t="s">
        <v>19</v>
      </c>
      <c r="N8" s="42" t="s">
        <v>20</v>
      </c>
    </row>
    <row r="9" spans="1:14" s="44" customFormat="1" ht="12.75">
      <c r="A9" s="46"/>
      <c r="B9" s="103" t="s">
        <v>78</v>
      </c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</row>
    <row r="10" spans="1:14" s="44" customFormat="1" ht="12.75">
      <c r="A10" s="46">
        <v>1</v>
      </c>
      <c r="B10" s="108" t="s">
        <v>85</v>
      </c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</row>
    <row r="11" spans="1:14" s="44" customFormat="1" ht="38.25">
      <c r="A11" s="47" t="s">
        <v>22</v>
      </c>
      <c r="B11" s="10" t="s">
        <v>11</v>
      </c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</row>
    <row r="12" spans="1:14" ht="51">
      <c r="A12" s="47"/>
      <c r="B12" s="33" t="s">
        <v>23</v>
      </c>
      <c r="C12" s="33">
        <f>'Аларь Прил 5'!E11/1000</f>
        <v>0.588</v>
      </c>
      <c r="D12" s="33">
        <f>'Аларь Прил 1'!G10</f>
        <v>4.81</v>
      </c>
      <c r="E12" s="33">
        <f>D12/C12</f>
        <v>8.180272108843537</v>
      </c>
      <c r="F12" s="33">
        <v>0.47</v>
      </c>
      <c r="G12" s="33">
        <f>'Аларь Прил 1'!H10</f>
        <v>4.4</v>
      </c>
      <c r="H12" s="33">
        <f>G12/F12</f>
        <v>9.361702127659576</v>
      </c>
      <c r="I12" s="33">
        <v>0.2</v>
      </c>
      <c r="J12" s="33">
        <f>'Аларь Прил 1'!I10</f>
        <v>3.85</v>
      </c>
      <c r="K12" s="33">
        <f>J12/I12</f>
        <v>19.25</v>
      </c>
      <c r="L12" s="33">
        <f>'Аларь Прил 5'!E46/1000</f>
        <v>0.11844</v>
      </c>
      <c r="M12" s="33">
        <f>'Аларь Прил 1'!J10</f>
        <v>4.3</v>
      </c>
      <c r="N12" s="33">
        <f>M12/L12</f>
        <v>36.305302262749066</v>
      </c>
    </row>
    <row r="13" spans="1:14" s="44" customFormat="1" ht="12.75">
      <c r="A13" s="46">
        <v>2</v>
      </c>
      <c r="B13" s="110" t="s">
        <v>91</v>
      </c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</row>
    <row r="14" spans="1:14" s="44" customFormat="1" ht="77.25" customHeight="1">
      <c r="A14" s="111" t="s">
        <v>25</v>
      </c>
      <c r="B14" s="83" t="s">
        <v>24</v>
      </c>
      <c r="C14" s="26">
        <f>'Аларь Прил 2'!D30/1000</f>
        <v>0</v>
      </c>
      <c r="D14" s="8"/>
      <c r="E14" s="8"/>
      <c r="F14" s="26">
        <f>'Аларь Прил 2'!D31/1000</f>
        <v>0</v>
      </c>
      <c r="G14" s="8"/>
      <c r="H14" s="8"/>
      <c r="I14" s="26">
        <f>'Аларь Прил 2'!D32/1000</f>
        <v>0</v>
      </c>
      <c r="J14" s="8"/>
      <c r="K14" s="8"/>
      <c r="L14" s="26">
        <f>'Аларь Прил 2'!D33/1000</f>
        <v>0</v>
      </c>
      <c r="M14" s="45"/>
      <c r="N14" s="45"/>
    </row>
    <row r="15" spans="1:14" s="44" customFormat="1" ht="12.75">
      <c r="A15" s="112"/>
      <c r="B15" s="84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</row>
    <row r="16" s="44" customFormat="1" ht="77.25" customHeight="1"/>
    <row r="17" s="44" customFormat="1" ht="77.25" customHeight="1"/>
    <row r="18" s="44" customFormat="1" ht="77.25" customHeight="1"/>
    <row r="19" s="44" customFormat="1" ht="77.25" customHeight="1"/>
    <row r="20" s="44" customFormat="1" ht="77.25" customHeight="1"/>
    <row r="21" s="44" customFormat="1" ht="77.25" customHeight="1"/>
    <row r="22" s="44" customFormat="1" ht="77.25" customHeight="1"/>
    <row r="23" s="44" customFormat="1" ht="77.25" customHeight="1"/>
    <row r="24" s="44" customFormat="1" ht="77.25" customHeight="1"/>
    <row r="25" s="44" customFormat="1" ht="77.25" customHeight="1"/>
    <row r="26" s="44" customFormat="1" ht="77.25" customHeight="1"/>
    <row r="27" s="44" customFormat="1" ht="77.25" customHeight="1"/>
    <row r="28" s="44" customFormat="1" ht="77.25" customHeight="1"/>
    <row r="29" s="44" customFormat="1" ht="77.25" customHeight="1"/>
    <row r="30" s="44" customFormat="1" ht="77.25" customHeight="1"/>
    <row r="31" s="44" customFormat="1" ht="77.25" customHeight="1"/>
    <row r="32" s="44" customFormat="1" ht="77.25" customHeight="1"/>
    <row r="33" s="44" customFormat="1" ht="77.25" customHeight="1"/>
    <row r="34" s="44" customFormat="1" ht="77.25" customHeight="1"/>
    <row r="35" s="44" customFormat="1" ht="77.25" customHeight="1"/>
    <row r="36" s="44" customFormat="1" ht="77.25" customHeight="1"/>
    <row r="37" s="44" customFormat="1" ht="77.25" customHeight="1"/>
    <row r="38" s="44" customFormat="1" ht="77.25" customHeight="1"/>
    <row r="39" s="44" customFormat="1" ht="77.25" customHeight="1"/>
    <row r="40" s="44" customFormat="1" ht="77.25" customHeight="1"/>
    <row r="41" s="44" customFormat="1" ht="77.25" customHeight="1"/>
    <row r="42" s="44" customFormat="1" ht="77.25" customHeight="1"/>
    <row r="43" s="44" customFormat="1" ht="77.25" customHeight="1"/>
    <row r="44" s="44" customFormat="1" ht="77.25" customHeight="1"/>
    <row r="45" s="44" customFormat="1" ht="77.25" customHeight="1"/>
    <row r="46" s="44" customFormat="1" ht="77.25" customHeight="1"/>
    <row r="47" s="44" customFormat="1" ht="77.25" customHeight="1"/>
    <row r="48" s="44" customFormat="1" ht="77.25" customHeight="1"/>
    <row r="49" s="44" customFormat="1" ht="77.25" customHeight="1"/>
    <row r="50" s="44" customFormat="1" ht="77.25" customHeight="1"/>
    <row r="51" s="44" customFormat="1" ht="77.25" customHeight="1"/>
    <row r="52" s="44" customFormat="1" ht="77.25" customHeight="1"/>
    <row r="53" s="44" customFormat="1" ht="77.25" customHeight="1"/>
    <row r="54" s="44" customFormat="1" ht="77.25" customHeight="1"/>
    <row r="55" s="44" customFormat="1" ht="77.25" customHeight="1"/>
    <row r="56" s="44" customFormat="1" ht="77.25" customHeight="1"/>
    <row r="57" s="44" customFormat="1" ht="77.25" customHeight="1"/>
    <row r="58" s="44" customFormat="1" ht="77.25" customHeight="1"/>
    <row r="59" s="44" customFormat="1" ht="77.25" customHeight="1"/>
    <row r="60" s="44" customFormat="1" ht="77.25" customHeight="1"/>
    <row r="61" s="44" customFormat="1" ht="77.25" customHeight="1"/>
    <row r="62" s="44" customFormat="1" ht="77.25" customHeight="1"/>
    <row r="63" s="44" customFormat="1" ht="77.25" customHeight="1"/>
    <row r="64" s="44" customFormat="1" ht="77.25" customHeight="1"/>
    <row r="65" s="44" customFormat="1" ht="77.25" customHeight="1"/>
    <row r="66" s="44" customFormat="1" ht="77.25" customHeight="1"/>
    <row r="67" s="44" customFormat="1" ht="77.25" customHeight="1"/>
    <row r="68" s="44" customFormat="1" ht="77.25" customHeight="1"/>
    <row r="69" s="44" customFormat="1" ht="77.25" customHeight="1"/>
    <row r="70" s="44" customFormat="1" ht="77.25" customHeight="1"/>
    <row r="71" s="44" customFormat="1" ht="77.25" customHeight="1"/>
    <row r="72" s="44" customFormat="1" ht="77.25" customHeight="1"/>
    <row r="73" s="44" customFormat="1" ht="77.25" customHeight="1"/>
    <row r="74" s="44" customFormat="1" ht="77.25" customHeight="1"/>
    <row r="75" s="44" customFormat="1" ht="77.25" customHeight="1"/>
    <row r="76" s="44" customFormat="1" ht="77.25" customHeight="1"/>
    <row r="77" s="44" customFormat="1" ht="77.25" customHeight="1"/>
    <row r="78" s="44" customFormat="1" ht="77.25" customHeight="1"/>
    <row r="79" s="44" customFormat="1" ht="77.25" customHeight="1"/>
    <row r="80" s="44" customFormat="1" ht="77.25" customHeight="1"/>
    <row r="81" s="44" customFormat="1" ht="77.25" customHeight="1"/>
    <row r="82" s="44" customFormat="1" ht="77.25" customHeight="1"/>
    <row r="83" s="44" customFormat="1" ht="77.25" customHeight="1"/>
    <row r="84" s="44" customFormat="1" ht="77.25" customHeight="1"/>
    <row r="85" s="44" customFormat="1" ht="77.25" customHeight="1"/>
    <row r="86" s="44" customFormat="1" ht="77.25" customHeight="1"/>
    <row r="87" s="44" customFormat="1" ht="77.25" customHeight="1"/>
    <row r="88" s="44" customFormat="1" ht="77.25" customHeight="1"/>
    <row r="89" s="44" customFormat="1" ht="77.25" customHeight="1"/>
    <row r="90" s="44" customFormat="1" ht="77.25" customHeight="1"/>
    <row r="91" s="44" customFormat="1" ht="77.25" customHeight="1"/>
    <row r="92" s="44" customFormat="1" ht="77.25" customHeight="1"/>
    <row r="93" s="44" customFormat="1" ht="77.25" customHeight="1"/>
    <row r="94" s="44" customFormat="1" ht="77.25" customHeight="1"/>
    <row r="95" s="44" customFormat="1" ht="77.25" customHeight="1"/>
    <row r="96" s="44" customFormat="1" ht="77.25" customHeight="1"/>
    <row r="97" s="44" customFormat="1" ht="77.25" customHeight="1"/>
    <row r="98" s="44" customFormat="1" ht="77.25" customHeight="1"/>
    <row r="99" s="44" customFormat="1" ht="77.25" customHeight="1"/>
    <row r="100" s="44" customFormat="1" ht="77.25" customHeight="1"/>
    <row r="101" s="44" customFormat="1" ht="77.25" customHeight="1"/>
    <row r="102" s="44" customFormat="1" ht="77.25" customHeight="1"/>
    <row r="103" s="44" customFormat="1" ht="77.25" customHeight="1"/>
    <row r="104" s="44" customFormat="1" ht="77.25" customHeight="1"/>
    <row r="105" s="44" customFormat="1" ht="77.25" customHeight="1"/>
    <row r="106" s="44" customFormat="1" ht="77.25" customHeight="1"/>
    <row r="107" s="44" customFormat="1" ht="77.25" customHeight="1"/>
    <row r="108" s="44" customFormat="1" ht="77.25" customHeight="1"/>
    <row r="109" s="44" customFormat="1" ht="77.25" customHeight="1"/>
    <row r="110" s="44" customFormat="1" ht="77.25" customHeight="1"/>
    <row r="111" s="44" customFormat="1" ht="77.25" customHeight="1"/>
    <row r="112" s="44" customFormat="1" ht="77.25" customHeight="1"/>
    <row r="113" s="44" customFormat="1" ht="77.25" customHeight="1"/>
    <row r="114" s="44" customFormat="1" ht="77.25" customHeight="1"/>
    <row r="115" s="44" customFormat="1" ht="77.25" customHeight="1"/>
    <row r="116" s="44" customFormat="1" ht="77.25" customHeight="1"/>
    <row r="117" s="44" customFormat="1" ht="77.25" customHeight="1"/>
    <row r="118" s="44" customFormat="1" ht="77.25" customHeight="1"/>
    <row r="119" s="44" customFormat="1" ht="77.25" customHeight="1"/>
    <row r="120" s="44" customFormat="1" ht="77.25" customHeight="1"/>
    <row r="121" s="44" customFormat="1" ht="77.25" customHeight="1"/>
    <row r="122" s="44" customFormat="1" ht="77.25" customHeight="1"/>
    <row r="123" s="44" customFormat="1" ht="77.25" customHeight="1"/>
    <row r="124" s="44" customFormat="1" ht="77.25" customHeight="1"/>
    <row r="125" s="44" customFormat="1" ht="77.25" customHeight="1"/>
    <row r="126" s="44" customFormat="1" ht="77.25" customHeight="1"/>
    <row r="127" s="44" customFormat="1" ht="77.25" customHeight="1"/>
    <row r="128" s="44" customFormat="1" ht="77.25" customHeight="1"/>
    <row r="129" s="44" customFormat="1" ht="77.25" customHeight="1"/>
    <row r="130" s="44" customFormat="1" ht="77.25" customHeight="1"/>
    <row r="131" s="44" customFormat="1" ht="77.25" customHeight="1"/>
    <row r="132" s="44" customFormat="1" ht="77.25" customHeight="1"/>
    <row r="133" s="44" customFormat="1" ht="77.25" customHeight="1"/>
    <row r="134" s="44" customFormat="1" ht="77.25" customHeight="1"/>
    <row r="135" s="44" customFormat="1" ht="77.25" customHeight="1"/>
    <row r="136" s="44" customFormat="1" ht="77.25" customHeight="1"/>
    <row r="137" s="44" customFormat="1" ht="77.25" customHeight="1"/>
    <row r="138" s="44" customFormat="1" ht="77.25" customHeight="1"/>
    <row r="139" s="44" customFormat="1" ht="77.25" customHeight="1"/>
    <row r="140" s="44" customFormat="1" ht="77.25" customHeight="1"/>
    <row r="141" s="44" customFormat="1" ht="77.25" customHeight="1"/>
    <row r="142" s="44" customFormat="1" ht="77.25" customHeight="1"/>
    <row r="143" s="44" customFormat="1" ht="77.25" customHeight="1"/>
    <row r="144" s="44" customFormat="1" ht="77.25" customHeight="1"/>
    <row r="145" s="44" customFormat="1" ht="77.25" customHeight="1"/>
    <row r="146" s="44" customFormat="1" ht="77.25" customHeight="1"/>
    <row r="147" s="44" customFormat="1" ht="77.25" customHeight="1"/>
    <row r="148" s="44" customFormat="1" ht="77.25" customHeight="1"/>
    <row r="149" s="44" customFormat="1" ht="77.25" customHeight="1"/>
    <row r="150" s="44" customFormat="1" ht="77.25" customHeight="1"/>
    <row r="151" s="44" customFormat="1" ht="77.25" customHeight="1"/>
    <row r="152" s="44" customFormat="1" ht="77.25" customHeight="1"/>
    <row r="153" s="44" customFormat="1" ht="77.25" customHeight="1"/>
    <row r="154" s="44" customFormat="1" ht="77.25" customHeight="1"/>
    <row r="155" s="44" customFormat="1" ht="77.25" customHeight="1"/>
    <row r="156" s="44" customFormat="1" ht="77.25" customHeight="1"/>
    <row r="157" s="44" customFormat="1" ht="77.25" customHeight="1"/>
    <row r="158" s="44" customFormat="1" ht="77.25" customHeight="1"/>
    <row r="159" s="44" customFormat="1" ht="77.25" customHeight="1"/>
    <row r="160" s="44" customFormat="1" ht="77.25" customHeight="1"/>
    <row r="161" s="44" customFormat="1" ht="77.25" customHeight="1"/>
    <row r="162" s="44" customFormat="1" ht="77.25" customHeight="1"/>
    <row r="163" s="44" customFormat="1" ht="77.25" customHeight="1"/>
    <row r="164" s="44" customFormat="1" ht="77.25" customHeight="1"/>
    <row r="165" s="44" customFormat="1" ht="77.25" customHeight="1"/>
    <row r="166" s="44" customFormat="1" ht="77.25" customHeight="1"/>
    <row r="167" s="44" customFormat="1" ht="77.25" customHeight="1"/>
    <row r="168" s="44" customFormat="1" ht="77.25" customHeight="1"/>
    <row r="169" s="44" customFormat="1" ht="77.25" customHeight="1"/>
    <row r="170" s="44" customFormat="1" ht="77.25" customHeight="1"/>
    <row r="171" s="44" customFormat="1" ht="77.25" customHeight="1"/>
    <row r="172" s="44" customFormat="1" ht="77.25" customHeight="1"/>
    <row r="173" s="44" customFormat="1" ht="77.25" customHeight="1"/>
    <row r="174" s="44" customFormat="1" ht="77.25" customHeight="1"/>
    <row r="175" s="44" customFormat="1" ht="77.25" customHeight="1"/>
    <row r="176" s="44" customFormat="1" ht="77.25" customHeight="1"/>
    <row r="177" s="44" customFormat="1" ht="77.25" customHeight="1"/>
    <row r="178" s="44" customFormat="1" ht="77.25" customHeight="1"/>
    <row r="179" s="44" customFormat="1" ht="77.25" customHeight="1"/>
    <row r="180" s="44" customFormat="1" ht="77.25" customHeight="1"/>
    <row r="181" s="44" customFormat="1" ht="77.25" customHeight="1"/>
    <row r="182" s="44" customFormat="1" ht="77.25" customHeight="1"/>
    <row r="183" s="44" customFormat="1" ht="77.25" customHeight="1"/>
    <row r="184" s="44" customFormat="1" ht="77.25" customHeight="1"/>
    <row r="185" s="44" customFormat="1" ht="77.25" customHeight="1"/>
    <row r="186" s="44" customFormat="1" ht="77.25" customHeight="1"/>
    <row r="187" s="44" customFormat="1" ht="77.25" customHeight="1"/>
    <row r="188" s="44" customFormat="1" ht="77.25" customHeight="1"/>
    <row r="189" s="44" customFormat="1" ht="77.25" customHeight="1"/>
    <row r="190" s="44" customFormat="1" ht="77.25" customHeight="1"/>
    <row r="191" s="44" customFormat="1" ht="77.25" customHeight="1"/>
    <row r="192" s="44" customFormat="1" ht="77.25" customHeight="1"/>
    <row r="193" s="44" customFormat="1" ht="77.25" customHeight="1"/>
    <row r="194" s="44" customFormat="1" ht="77.25" customHeight="1"/>
    <row r="195" s="44" customFormat="1" ht="77.25" customHeight="1"/>
    <row r="196" s="44" customFormat="1" ht="77.25" customHeight="1"/>
    <row r="197" s="44" customFormat="1" ht="77.25" customHeight="1"/>
    <row r="198" s="44" customFormat="1" ht="77.25" customHeight="1"/>
    <row r="199" s="44" customFormat="1" ht="77.25" customHeight="1"/>
    <row r="200" s="44" customFormat="1" ht="77.25" customHeight="1"/>
    <row r="201" s="44" customFormat="1" ht="77.25" customHeight="1"/>
    <row r="202" s="44" customFormat="1" ht="77.25" customHeight="1"/>
    <row r="203" s="44" customFormat="1" ht="77.25" customHeight="1"/>
    <row r="204" s="44" customFormat="1" ht="77.25" customHeight="1"/>
    <row r="205" s="44" customFormat="1" ht="77.25" customHeight="1"/>
    <row r="206" s="44" customFormat="1" ht="77.25" customHeight="1"/>
    <row r="207" s="44" customFormat="1" ht="77.25" customHeight="1"/>
    <row r="208" s="44" customFormat="1" ht="77.25" customHeight="1"/>
    <row r="209" s="44" customFormat="1" ht="77.25" customHeight="1"/>
    <row r="210" s="44" customFormat="1" ht="77.25" customHeight="1"/>
    <row r="211" s="44" customFormat="1" ht="77.25" customHeight="1"/>
    <row r="212" s="44" customFormat="1" ht="77.25" customHeight="1"/>
    <row r="213" s="44" customFormat="1" ht="77.25" customHeight="1"/>
    <row r="214" s="44" customFormat="1" ht="77.25" customHeight="1"/>
    <row r="215" s="44" customFormat="1" ht="77.25" customHeight="1"/>
    <row r="216" s="44" customFormat="1" ht="77.25" customHeight="1"/>
    <row r="217" s="44" customFormat="1" ht="77.25" customHeight="1"/>
    <row r="218" s="44" customFormat="1" ht="77.25" customHeight="1"/>
    <row r="219" s="44" customFormat="1" ht="77.25" customHeight="1"/>
    <row r="220" s="44" customFormat="1" ht="77.25" customHeight="1"/>
    <row r="221" s="44" customFormat="1" ht="77.25" customHeight="1"/>
    <row r="222" s="44" customFormat="1" ht="77.25" customHeight="1"/>
    <row r="223" s="44" customFormat="1" ht="77.25" customHeight="1"/>
    <row r="224" s="44" customFormat="1" ht="77.25" customHeight="1"/>
    <row r="225" s="44" customFormat="1" ht="77.25" customHeight="1"/>
    <row r="226" s="44" customFormat="1" ht="77.25" customHeight="1"/>
    <row r="227" s="44" customFormat="1" ht="77.25" customHeight="1"/>
    <row r="228" s="44" customFormat="1" ht="77.25" customHeight="1"/>
    <row r="229" s="44" customFormat="1" ht="77.25" customHeight="1"/>
    <row r="230" s="44" customFormat="1" ht="77.25" customHeight="1"/>
    <row r="231" s="44" customFormat="1" ht="77.25" customHeight="1"/>
    <row r="232" s="44" customFormat="1" ht="77.25" customHeight="1"/>
    <row r="233" s="44" customFormat="1" ht="77.25" customHeight="1"/>
    <row r="234" s="44" customFormat="1" ht="77.25" customHeight="1"/>
    <row r="235" s="44" customFormat="1" ht="77.25" customHeight="1"/>
    <row r="236" s="44" customFormat="1" ht="77.25" customHeight="1"/>
    <row r="237" s="44" customFormat="1" ht="77.25" customHeight="1"/>
    <row r="238" s="44" customFormat="1" ht="77.25" customHeight="1"/>
    <row r="239" s="44" customFormat="1" ht="77.25" customHeight="1"/>
    <row r="240" s="44" customFormat="1" ht="77.25" customHeight="1"/>
    <row r="241" s="44" customFormat="1" ht="77.25" customHeight="1"/>
    <row r="242" s="44" customFormat="1" ht="77.25" customHeight="1"/>
    <row r="243" s="44" customFormat="1" ht="77.25" customHeight="1"/>
    <row r="244" s="44" customFormat="1" ht="77.25" customHeight="1"/>
    <row r="245" s="44" customFormat="1" ht="77.25" customHeight="1"/>
    <row r="246" s="44" customFormat="1" ht="77.25" customHeight="1"/>
    <row r="247" s="44" customFormat="1" ht="77.25" customHeight="1"/>
    <row r="248" s="44" customFormat="1" ht="77.25" customHeight="1"/>
    <row r="249" s="44" customFormat="1" ht="77.25" customHeight="1"/>
    <row r="250" s="44" customFormat="1" ht="77.25" customHeight="1"/>
    <row r="251" s="44" customFormat="1" ht="77.25" customHeight="1"/>
    <row r="252" s="44" customFormat="1" ht="77.25" customHeight="1"/>
    <row r="253" s="44" customFormat="1" ht="77.25" customHeight="1"/>
    <row r="254" s="44" customFormat="1" ht="77.25" customHeight="1"/>
    <row r="255" s="44" customFormat="1" ht="77.25" customHeight="1"/>
    <row r="256" s="44" customFormat="1" ht="77.25" customHeight="1"/>
    <row r="257" s="44" customFormat="1" ht="77.25" customHeight="1"/>
    <row r="258" s="44" customFormat="1" ht="77.25" customHeight="1"/>
    <row r="259" s="44" customFormat="1" ht="77.25" customHeight="1"/>
    <row r="260" s="44" customFormat="1" ht="77.25" customHeight="1"/>
    <row r="261" s="44" customFormat="1" ht="77.25" customHeight="1"/>
    <row r="262" s="44" customFormat="1" ht="77.25" customHeight="1"/>
    <row r="263" s="44" customFormat="1" ht="77.25" customHeight="1"/>
    <row r="264" s="44" customFormat="1" ht="77.25" customHeight="1"/>
    <row r="265" s="44" customFormat="1" ht="77.25" customHeight="1"/>
    <row r="266" s="44" customFormat="1" ht="77.25" customHeight="1"/>
    <row r="267" s="44" customFormat="1" ht="77.25" customHeight="1"/>
    <row r="268" s="44" customFormat="1" ht="77.25" customHeight="1"/>
    <row r="269" s="44" customFormat="1" ht="77.25" customHeight="1"/>
    <row r="270" s="44" customFormat="1" ht="77.25" customHeight="1"/>
    <row r="271" s="44" customFormat="1" ht="77.25" customHeight="1"/>
    <row r="272" s="44" customFormat="1" ht="77.25" customHeight="1"/>
    <row r="273" s="44" customFormat="1" ht="77.25" customHeight="1"/>
    <row r="274" s="44" customFormat="1" ht="77.25" customHeight="1"/>
    <row r="275" s="44" customFormat="1" ht="77.25" customHeight="1"/>
    <row r="276" s="44" customFormat="1" ht="77.25" customHeight="1"/>
    <row r="277" s="44" customFormat="1" ht="77.25" customHeight="1"/>
    <row r="278" s="44" customFormat="1" ht="77.25" customHeight="1"/>
    <row r="279" s="44" customFormat="1" ht="77.25" customHeight="1"/>
    <row r="280" s="44" customFormat="1" ht="77.25" customHeight="1"/>
    <row r="281" s="44" customFormat="1" ht="77.25" customHeight="1"/>
    <row r="282" s="44" customFormat="1" ht="77.25" customHeight="1"/>
    <row r="283" s="44" customFormat="1" ht="77.25" customHeight="1"/>
    <row r="284" s="44" customFormat="1" ht="77.25" customHeight="1"/>
    <row r="285" s="44" customFormat="1" ht="77.25" customHeight="1"/>
    <row r="286" s="44" customFormat="1" ht="77.25" customHeight="1"/>
    <row r="287" s="44" customFormat="1" ht="77.25" customHeight="1"/>
    <row r="288" s="44" customFormat="1" ht="77.25" customHeight="1"/>
    <row r="289" s="44" customFormat="1" ht="77.25" customHeight="1"/>
    <row r="290" s="44" customFormat="1" ht="77.25" customHeight="1"/>
    <row r="291" s="44" customFormat="1" ht="77.25" customHeight="1"/>
    <row r="292" s="44" customFormat="1" ht="77.25" customHeight="1"/>
    <row r="293" s="44" customFormat="1" ht="77.25" customHeight="1"/>
    <row r="294" s="44" customFormat="1" ht="77.25" customHeight="1"/>
    <row r="295" s="44" customFormat="1" ht="77.25" customHeight="1"/>
    <row r="296" s="44" customFormat="1" ht="77.25" customHeight="1"/>
    <row r="297" s="44" customFormat="1" ht="77.25" customHeight="1"/>
    <row r="298" s="44" customFormat="1" ht="77.25" customHeight="1"/>
    <row r="299" s="44" customFormat="1" ht="77.25" customHeight="1"/>
    <row r="300" s="44" customFormat="1" ht="77.25" customHeight="1"/>
    <row r="301" s="44" customFormat="1" ht="77.25" customHeight="1"/>
    <row r="302" s="44" customFormat="1" ht="77.25" customHeight="1"/>
    <row r="303" s="44" customFormat="1" ht="77.25" customHeight="1"/>
    <row r="304" s="44" customFormat="1" ht="77.25" customHeight="1"/>
    <row r="305" s="44" customFormat="1" ht="77.25" customHeight="1"/>
    <row r="306" s="44" customFormat="1" ht="77.25" customHeight="1"/>
    <row r="307" s="44" customFormat="1" ht="77.25" customHeight="1"/>
    <row r="308" s="44" customFormat="1" ht="77.25" customHeight="1"/>
    <row r="309" s="44" customFormat="1" ht="77.25" customHeight="1"/>
    <row r="310" s="44" customFormat="1" ht="77.25" customHeight="1"/>
    <row r="311" s="44" customFormat="1" ht="77.25" customHeight="1"/>
    <row r="312" s="44" customFormat="1" ht="77.25" customHeight="1"/>
    <row r="313" s="44" customFormat="1" ht="77.25" customHeight="1"/>
    <row r="314" s="44" customFormat="1" ht="77.25" customHeight="1"/>
    <row r="315" s="44" customFormat="1" ht="77.25" customHeight="1"/>
    <row r="316" s="44" customFormat="1" ht="77.25" customHeight="1"/>
    <row r="317" s="44" customFormat="1" ht="77.25" customHeight="1"/>
    <row r="318" s="44" customFormat="1" ht="77.25" customHeight="1"/>
    <row r="319" s="44" customFormat="1" ht="77.25" customHeight="1"/>
    <row r="320" s="44" customFormat="1" ht="77.25" customHeight="1"/>
    <row r="321" s="44" customFormat="1" ht="77.25" customHeight="1"/>
    <row r="322" s="44" customFormat="1" ht="77.25" customHeight="1"/>
    <row r="323" s="44" customFormat="1" ht="77.25" customHeight="1"/>
    <row r="324" s="44" customFormat="1" ht="77.25" customHeight="1"/>
    <row r="325" s="44" customFormat="1" ht="77.25" customHeight="1"/>
    <row r="326" s="44" customFormat="1" ht="77.25" customHeight="1"/>
    <row r="327" s="44" customFormat="1" ht="77.25" customHeight="1"/>
    <row r="328" s="44" customFormat="1" ht="77.25" customHeight="1"/>
    <row r="329" s="44" customFormat="1" ht="77.25" customHeight="1"/>
    <row r="330" s="44" customFormat="1" ht="77.25" customHeight="1"/>
    <row r="331" s="44" customFormat="1" ht="77.25" customHeight="1"/>
    <row r="332" s="44" customFormat="1" ht="77.25" customHeight="1"/>
    <row r="333" s="44" customFormat="1" ht="77.25" customHeight="1"/>
    <row r="334" s="44" customFormat="1" ht="77.25" customHeight="1"/>
    <row r="335" s="44" customFormat="1" ht="77.25" customHeight="1"/>
    <row r="336" s="44" customFormat="1" ht="77.25" customHeight="1"/>
    <row r="337" s="44" customFormat="1" ht="77.25" customHeight="1"/>
    <row r="338" s="44" customFormat="1" ht="77.25" customHeight="1"/>
    <row r="339" s="44" customFormat="1" ht="77.25" customHeight="1"/>
    <row r="340" s="44" customFormat="1" ht="77.25" customHeight="1"/>
    <row r="341" s="44" customFormat="1" ht="77.25" customHeight="1"/>
    <row r="342" s="44" customFormat="1" ht="77.25" customHeight="1"/>
    <row r="343" s="44" customFormat="1" ht="77.25" customHeight="1"/>
    <row r="344" s="44" customFormat="1" ht="77.25" customHeight="1"/>
    <row r="345" s="44" customFormat="1" ht="77.25" customHeight="1"/>
    <row r="346" s="44" customFormat="1" ht="77.25" customHeight="1"/>
    <row r="347" s="44" customFormat="1" ht="77.25" customHeight="1"/>
    <row r="348" s="44" customFormat="1" ht="77.25" customHeight="1"/>
    <row r="349" s="44" customFormat="1" ht="77.25" customHeight="1"/>
    <row r="350" s="44" customFormat="1" ht="77.25" customHeight="1"/>
    <row r="351" s="44" customFormat="1" ht="77.25" customHeight="1"/>
    <row r="352" s="44" customFormat="1" ht="77.25" customHeight="1"/>
    <row r="353" s="44" customFormat="1" ht="77.25" customHeight="1"/>
    <row r="354" s="44" customFormat="1" ht="77.25" customHeight="1"/>
    <row r="355" s="44" customFormat="1" ht="77.25" customHeight="1"/>
    <row r="356" s="44" customFormat="1" ht="77.25" customHeight="1"/>
    <row r="357" s="44" customFormat="1" ht="77.25" customHeight="1"/>
    <row r="358" s="44" customFormat="1" ht="77.25" customHeight="1"/>
    <row r="359" s="44" customFormat="1" ht="77.25" customHeight="1"/>
    <row r="360" s="44" customFormat="1" ht="77.25" customHeight="1"/>
    <row r="361" s="44" customFormat="1" ht="77.25" customHeight="1"/>
    <row r="362" s="44" customFormat="1" ht="77.25" customHeight="1"/>
    <row r="363" s="44" customFormat="1" ht="77.25" customHeight="1"/>
    <row r="364" s="44" customFormat="1" ht="77.25" customHeight="1"/>
    <row r="365" s="44" customFormat="1" ht="77.25" customHeight="1"/>
    <row r="366" s="44" customFormat="1" ht="77.25" customHeight="1"/>
    <row r="367" s="44" customFormat="1" ht="77.25" customHeight="1"/>
    <row r="368" s="44" customFormat="1" ht="77.25" customHeight="1"/>
    <row r="369" s="44" customFormat="1" ht="77.25" customHeight="1"/>
    <row r="370" s="44" customFormat="1" ht="77.25" customHeight="1"/>
    <row r="371" s="44" customFormat="1" ht="77.25" customHeight="1"/>
    <row r="372" s="44" customFormat="1" ht="77.25" customHeight="1"/>
    <row r="373" s="44" customFormat="1" ht="77.25" customHeight="1"/>
    <row r="374" s="44" customFormat="1" ht="77.25" customHeight="1"/>
    <row r="375" s="44" customFormat="1" ht="77.25" customHeight="1"/>
    <row r="376" s="44" customFormat="1" ht="77.25" customHeight="1"/>
    <row r="377" s="44" customFormat="1" ht="77.25" customHeight="1"/>
    <row r="378" s="44" customFormat="1" ht="77.25" customHeight="1"/>
    <row r="379" s="44" customFormat="1" ht="77.25" customHeight="1"/>
    <row r="380" s="44" customFormat="1" ht="77.25" customHeight="1"/>
    <row r="381" s="44" customFormat="1" ht="77.25" customHeight="1"/>
    <row r="382" s="44" customFormat="1" ht="77.25" customHeight="1"/>
    <row r="383" s="44" customFormat="1" ht="77.25" customHeight="1"/>
    <row r="384" s="44" customFormat="1" ht="77.25" customHeight="1"/>
    <row r="385" s="44" customFormat="1" ht="77.25" customHeight="1"/>
    <row r="386" s="44" customFormat="1" ht="77.25" customHeight="1"/>
    <row r="387" s="44" customFormat="1" ht="77.25" customHeight="1"/>
    <row r="388" s="44" customFormat="1" ht="77.25" customHeight="1"/>
    <row r="389" s="44" customFormat="1" ht="77.25" customHeight="1"/>
    <row r="390" s="44" customFormat="1" ht="77.25" customHeight="1"/>
    <row r="391" s="44" customFormat="1" ht="77.25" customHeight="1"/>
    <row r="392" s="44" customFormat="1" ht="77.25" customHeight="1"/>
    <row r="393" s="44" customFormat="1" ht="77.25" customHeight="1"/>
    <row r="394" s="44" customFormat="1" ht="77.25" customHeight="1"/>
    <row r="395" s="44" customFormat="1" ht="77.25" customHeight="1"/>
    <row r="396" s="44" customFormat="1" ht="77.25" customHeight="1"/>
    <row r="397" s="44" customFormat="1" ht="77.25" customHeight="1"/>
    <row r="398" s="44" customFormat="1" ht="77.25" customHeight="1"/>
    <row r="399" s="44" customFormat="1" ht="77.25" customHeight="1"/>
    <row r="400" s="44" customFormat="1" ht="77.25" customHeight="1"/>
    <row r="401" s="44" customFormat="1" ht="77.25" customHeight="1"/>
    <row r="402" s="44" customFormat="1" ht="77.25" customHeight="1"/>
    <row r="403" s="44" customFormat="1" ht="77.25" customHeight="1"/>
    <row r="404" s="44" customFormat="1" ht="77.25" customHeight="1"/>
    <row r="405" s="44" customFormat="1" ht="77.25" customHeight="1"/>
    <row r="406" s="44" customFormat="1" ht="77.25" customHeight="1"/>
    <row r="407" s="44" customFormat="1" ht="77.25" customHeight="1"/>
    <row r="408" s="44" customFormat="1" ht="77.25" customHeight="1"/>
    <row r="409" s="44" customFormat="1" ht="77.25" customHeight="1"/>
    <row r="410" s="44" customFormat="1" ht="77.25" customHeight="1"/>
    <row r="411" s="44" customFormat="1" ht="77.25" customHeight="1"/>
    <row r="412" s="44" customFormat="1" ht="77.25" customHeight="1"/>
    <row r="413" s="44" customFormat="1" ht="77.25" customHeight="1"/>
    <row r="414" s="44" customFormat="1" ht="77.25" customHeight="1"/>
    <row r="415" s="44" customFormat="1" ht="77.25" customHeight="1"/>
    <row r="416" s="44" customFormat="1" ht="77.25" customHeight="1"/>
    <row r="417" s="44" customFormat="1" ht="77.25" customHeight="1"/>
    <row r="418" s="44" customFormat="1" ht="77.25" customHeight="1"/>
    <row r="419" s="44" customFormat="1" ht="77.25" customHeight="1"/>
    <row r="420" s="44" customFormat="1" ht="77.25" customHeight="1"/>
    <row r="421" s="44" customFormat="1" ht="77.25" customHeight="1"/>
    <row r="422" s="44" customFormat="1" ht="77.25" customHeight="1"/>
    <row r="423" s="44" customFormat="1" ht="77.25" customHeight="1"/>
    <row r="424" s="44" customFormat="1" ht="77.25" customHeight="1"/>
    <row r="425" s="44" customFormat="1" ht="77.25" customHeight="1"/>
    <row r="426" s="44" customFormat="1" ht="77.25" customHeight="1"/>
    <row r="427" s="44" customFormat="1" ht="77.25" customHeight="1"/>
    <row r="428" s="44" customFormat="1" ht="77.25" customHeight="1"/>
    <row r="429" s="44" customFormat="1" ht="77.25" customHeight="1"/>
    <row r="430" s="44" customFormat="1" ht="77.25" customHeight="1"/>
    <row r="431" s="44" customFormat="1" ht="77.25" customHeight="1"/>
    <row r="432" s="44" customFormat="1" ht="77.25" customHeight="1"/>
    <row r="433" s="44" customFormat="1" ht="77.25" customHeight="1"/>
    <row r="434" s="44" customFormat="1" ht="77.25" customHeight="1"/>
    <row r="435" s="44" customFormat="1" ht="77.25" customHeight="1"/>
    <row r="436" s="44" customFormat="1" ht="77.25" customHeight="1"/>
    <row r="437" s="44" customFormat="1" ht="77.25" customHeight="1"/>
    <row r="438" s="44" customFormat="1" ht="77.25" customHeight="1"/>
    <row r="439" s="44" customFormat="1" ht="77.25" customHeight="1"/>
    <row r="440" s="44" customFormat="1" ht="77.25" customHeight="1"/>
    <row r="441" s="44" customFormat="1" ht="77.25" customHeight="1"/>
    <row r="442" s="44" customFormat="1" ht="77.25" customHeight="1"/>
    <row r="443" s="44" customFormat="1" ht="77.25" customHeight="1"/>
    <row r="444" s="44" customFormat="1" ht="77.25" customHeight="1"/>
    <row r="445" s="44" customFormat="1" ht="77.25" customHeight="1"/>
    <row r="446" s="44" customFormat="1" ht="77.25" customHeight="1"/>
    <row r="447" s="44" customFormat="1" ht="77.25" customHeight="1"/>
    <row r="448" s="44" customFormat="1" ht="77.25" customHeight="1"/>
    <row r="449" s="44" customFormat="1" ht="77.25" customHeight="1"/>
    <row r="450" s="44" customFormat="1" ht="77.25" customHeight="1"/>
    <row r="451" s="44" customFormat="1" ht="77.25" customHeight="1"/>
    <row r="452" s="44" customFormat="1" ht="77.25" customHeight="1"/>
    <row r="453" s="44" customFormat="1" ht="77.25" customHeight="1"/>
    <row r="454" s="44" customFormat="1" ht="77.25" customHeight="1"/>
    <row r="455" s="44" customFormat="1" ht="77.25" customHeight="1"/>
    <row r="456" s="44" customFormat="1" ht="77.25" customHeight="1"/>
    <row r="457" s="44" customFormat="1" ht="77.25" customHeight="1"/>
    <row r="458" s="44" customFormat="1" ht="77.25" customHeight="1"/>
    <row r="459" s="44" customFormat="1" ht="77.25" customHeight="1"/>
    <row r="460" s="44" customFormat="1" ht="77.25" customHeight="1"/>
    <row r="461" s="44" customFormat="1" ht="77.25" customHeight="1"/>
    <row r="462" s="44" customFormat="1" ht="77.25" customHeight="1"/>
    <row r="463" s="44" customFormat="1" ht="77.25" customHeight="1"/>
    <row r="464" s="44" customFormat="1" ht="77.25" customHeight="1"/>
    <row r="465" s="44" customFormat="1" ht="77.25" customHeight="1"/>
    <row r="466" s="44" customFormat="1" ht="77.25" customHeight="1"/>
    <row r="467" s="44" customFormat="1" ht="77.25" customHeight="1"/>
    <row r="468" s="44" customFormat="1" ht="77.25" customHeight="1"/>
    <row r="469" s="44" customFormat="1" ht="77.25" customHeight="1"/>
    <row r="470" s="44" customFormat="1" ht="77.25" customHeight="1"/>
    <row r="471" s="44" customFormat="1" ht="77.25" customHeight="1"/>
    <row r="472" s="44" customFormat="1" ht="77.25" customHeight="1"/>
    <row r="473" s="44" customFormat="1" ht="77.25" customHeight="1"/>
    <row r="474" s="44" customFormat="1" ht="77.25" customHeight="1"/>
    <row r="475" s="44" customFormat="1" ht="77.25" customHeight="1"/>
    <row r="476" s="44" customFormat="1" ht="77.25" customHeight="1"/>
    <row r="477" s="44" customFormat="1" ht="77.25" customHeight="1"/>
    <row r="478" s="44" customFormat="1" ht="77.25" customHeight="1"/>
    <row r="479" s="44" customFormat="1" ht="77.25" customHeight="1"/>
    <row r="480" s="44" customFormat="1" ht="77.25" customHeight="1"/>
    <row r="481" s="44" customFormat="1" ht="77.25" customHeight="1"/>
    <row r="482" s="44" customFormat="1" ht="77.25" customHeight="1"/>
    <row r="483" s="44" customFormat="1" ht="77.25" customHeight="1"/>
    <row r="484" s="44" customFormat="1" ht="77.25" customHeight="1"/>
    <row r="485" s="44" customFormat="1" ht="77.25" customHeight="1"/>
    <row r="486" s="44" customFormat="1" ht="77.25" customHeight="1"/>
    <row r="487" s="44" customFormat="1" ht="77.25" customHeight="1"/>
    <row r="488" s="44" customFormat="1" ht="77.25" customHeight="1"/>
    <row r="489" s="44" customFormat="1" ht="77.25" customHeight="1"/>
    <row r="490" s="44" customFormat="1" ht="77.25" customHeight="1"/>
    <row r="491" s="44" customFormat="1" ht="77.25" customHeight="1"/>
    <row r="492" s="44" customFormat="1" ht="77.25" customHeight="1"/>
    <row r="493" s="44" customFormat="1" ht="77.25" customHeight="1"/>
    <row r="494" s="44" customFormat="1" ht="77.25" customHeight="1"/>
    <row r="495" s="44" customFormat="1" ht="77.25" customHeight="1"/>
    <row r="496" s="44" customFormat="1" ht="77.25" customHeight="1"/>
    <row r="497" s="44" customFormat="1" ht="77.25" customHeight="1"/>
    <row r="498" s="44" customFormat="1" ht="77.25" customHeight="1"/>
    <row r="499" s="44" customFormat="1" ht="77.25" customHeight="1"/>
    <row r="500" s="44" customFormat="1" ht="77.25" customHeight="1"/>
    <row r="501" s="44" customFormat="1" ht="77.25" customHeight="1"/>
    <row r="502" s="44" customFormat="1" ht="77.25" customHeight="1"/>
    <row r="503" s="44" customFormat="1" ht="77.25" customHeight="1"/>
    <row r="504" s="44" customFormat="1" ht="77.25" customHeight="1"/>
    <row r="505" s="44" customFormat="1" ht="77.25" customHeight="1"/>
    <row r="506" s="44" customFormat="1" ht="77.25" customHeight="1"/>
    <row r="507" s="44" customFormat="1" ht="77.25" customHeight="1"/>
    <row r="508" s="44" customFormat="1" ht="77.25" customHeight="1"/>
    <row r="509" s="44" customFormat="1" ht="77.25" customHeight="1"/>
    <row r="510" s="44" customFormat="1" ht="77.25" customHeight="1"/>
    <row r="511" s="44" customFormat="1" ht="77.25" customHeight="1"/>
    <row r="512" s="44" customFormat="1" ht="77.25" customHeight="1"/>
    <row r="513" s="44" customFormat="1" ht="77.25" customHeight="1"/>
    <row r="514" s="44" customFormat="1" ht="77.25" customHeight="1"/>
    <row r="515" s="44" customFormat="1" ht="77.25" customHeight="1"/>
    <row r="516" s="44" customFormat="1" ht="77.25" customHeight="1"/>
    <row r="517" s="44" customFormat="1" ht="77.25" customHeight="1"/>
    <row r="518" s="44" customFormat="1" ht="77.25" customHeight="1"/>
    <row r="519" s="44" customFormat="1" ht="77.25" customHeight="1"/>
    <row r="520" s="44" customFormat="1" ht="77.25" customHeight="1"/>
    <row r="521" s="44" customFormat="1" ht="77.25" customHeight="1"/>
    <row r="522" s="44" customFormat="1" ht="77.25" customHeight="1"/>
    <row r="523" s="44" customFormat="1" ht="77.25" customHeight="1"/>
    <row r="524" s="44" customFormat="1" ht="77.25" customHeight="1"/>
    <row r="525" s="44" customFormat="1" ht="77.25" customHeight="1"/>
    <row r="526" s="44" customFormat="1" ht="77.25" customHeight="1"/>
    <row r="527" s="44" customFormat="1" ht="77.25" customHeight="1"/>
    <row r="528" s="44" customFormat="1" ht="77.25" customHeight="1"/>
    <row r="529" s="44" customFormat="1" ht="77.25" customHeight="1"/>
    <row r="530" s="44" customFormat="1" ht="77.25" customHeight="1"/>
    <row r="531" s="44" customFormat="1" ht="77.25" customHeight="1"/>
    <row r="532" s="44" customFormat="1" ht="77.25" customHeight="1"/>
    <row r="533" s="44" customFormat="1" ht="77.25" customHeight="1"/>
    <row r="534" s="44" customFormat="1" ht="77.25" customHeight="1"/>
    <row r="535" s="44" customFormat="1" ht="77.25" customHeight="1"/>
    <row r="536" s="44" customFormat="1" ht="77.25" customHeight="1"/>
    <row r="537" s="44" customFormat="1" ht="77.25" customHeight="1"/>
    <row r="538" s="44" customFormat="1" ht="77.25" customHeight="1"/>
    <row r="539" s="44" customFormat="1" ht="77.25" customHeight="1"/>
    <row r="540" s="44" customFormat="1" ht="77.25" customHeight="1"/>
    <row r="541" s="44" customFormat="1" ht="77.25" customHeight="1"/>
    <row r="542" s="44" customFormat="1" ht="77.25" customHeight="1"/>
    <row r="543" s="44" customFormat="1" ht="77.25" customHeight="1"/>
    <row r="544" s="44" customFormat="1" ht="77.25" customHeight="1"/>
    <row r="545" s="44" customFormat="1" ht="77.25" customHeight="1"/>
    <row r="546" s="44" customFormat="1" ht="77.25" customHeight="1"/>
    <row r="547" s="44" customFormat="1" ht="77.25" customHeight="1"/>
    <row r="548" s="44" customFormat="1" ht="77.25" customHeight="1"/>
    <row r="549" s="44" customFormat="1" ht="77.25" customHeight="1"/>
    <row r="550" s="44" customFormat="1" ht="77.25" customHeight="1"/>
    <row r="551" s="44" customFormat="1" ht="77.25" customHeight="1"/>
    <row r="552" s="44" customFormat="1" ht="77.25" customHeight="1"/>
    <row r="553" s="44" customFormat="1" ht="77.25" customHeight="1"/>
    <row r="554" s="44" customFormat="1" ht="77.25" customHeight="1"/>
    <row r="555" s="44" customFormat="1" ht="77.25" customHeight="1"/>
    <row r="556" s="44" customFormat="1" ht="77.25" customHeight="1"/>
    <row r="557" s="44" customFormat="1" ht="77.25" customHeight="1"/>
    <row r="558" s="44" customFormat="1" ht="77.25" customHeight="1"/>
    <row r="559" s="44" customFormat="1" ht="77.25" customHeight="1"/>
    <row r="560" s="44" customFormat="1" ht="77.25" customHeight="1"/>
    <row r="561" s="44" customFormat="1" ht="77.25" customHeight="1"/>
    <row r="562" s="44" customFormat="1" ht="77.25" customHeight="1"/>
    <row r="563" s="44" customFormat="1" ht="77.25" customHeight="1"/>
    <row r="564" s="44" customFormat="1" ht="77.25" customHeight="1"/>
    <row r="565" s="44" customFormat="1" ht="77.25" customHeight="1"/>
    <row r="566" s="44" customFormat="1" ht="77.25" customHeight="1"/>
    <row r="567" s="44" customFormat="1" ht="77.25" customHeight="1"/>
    <row r="568" s="44" customFormat="1" ht="77.25" customHeight="1"/>
    <row r="569" s="44" customFormat="1" ht="77.25" customHeight="1"/>
    <row r="570" s="44" customFormat="1" ht="77.25" customHeight="1"/>
    <row r="571" s="44" customFormat="1" ht="77.25" customHeight="1"/>
    <row r="572" s="44" customFormat="1" ht="77.25" customHeight="1"/>
    <row r="573" s="44" customFormat="1" ht="77.25" customHeight="1"/>
    <row r="574" s="44" customFormat="1" ht="77.25" customHeight="1"/>
    <row r="575" s="44" customFormat="1" ht="77.25" customHeight="1"/>
    <row r="576" s="44" customFormat="1" ht="77.25" customHeight="1"/>
    <row r="577" s="44" customFormat="1" ht="77.25" customHeight="1"/>
    <row r="578" s="44" customFormat="1" ht="77.25" customHeight="1"/>
    <row r="579" s="44" customFormat="1" ht="77.25" customHeight="1"/>
    <row r="580" s="44" customFormat="1" ht="77.25" customHeight="1"/>
    <row r="581" s="44" customFormat="1" ht="77.25" customHeight="1"/>
    <row r="582" s="44" customFormat="1" ht="77.25" customHeight="1"/>
    <row r="583" s="44" customFormat="1" ht="77.25" customHeight="1"/>
    <row r="584" s="44" customFormat="1" ht="77.25" customHeight="1"/>
    <row r="585" s="44" customFormat="1" ht="77.25" customHeight="1"/>
    <row r="586" s="44" customFormat="1" ht="77.25" customHeight="1"/>
    <row r="587" s="44" customFormat="1" ht="77.25" customHeight="1"/>
    <row r="588" s="44" customFormat="1" ht="77.25" customHeight="1"/>
    <row r="589" s="44" customFormat="1" ht="77.25" customHeight="1"/>
    <row r="590" s="44" customFormat="1" ht="77.25" customHeight="1"/>
    <row r="591" s="44" customFormat="1" ht="77.25" customHeight="1"/>
    <row r="592" s="44" customFormat="1" ht="77.25" customHeight="1"/>
    <row r="593" s="44" customFormat="1" ht="77.25" customHeight="1"/>
    <row r="594" s="44" customFormat="1" ht="77.25" customHeight="1"/>
    <row r="595" s="44" customFormat="1" ht="77.25" customHeight="1"/>
    <row r="596" s="44" customFormat="1" ht="77.25" customHeight="1"/>
    <row r="597" s="44" customFormat="1" ht="77.25" customHeight="1"/>
    <row r="598" s="44" customFormat="1" ht="77.25" customHeight="1"/>
    <row r="599" s="44" customFormat="1" ht="77.25" customHeight="1"/>
    <row r="600" s="44" customFormat="1" ht="77.25" customHeight="1"/>
    <row r="601" s="44" customFormat="1" ht="77.25" customHeight="1"/>
    <row r="602" s="44" customFormat="1" ht="77.25" customHeight="1"/>
    <row r="603" s="44" customFormat="1" ht="77.25" customHeight="1"/>
    <row r="604" s="44" customFormat="1" ht="77.25" customHeight="1"/>
    <row r="605" s="44" customFormat="1" ht="77.25" customHeight="1"/>
    <row r="606" s="44" customFormat="1" ht="77.25" customHeight="1"/>
    <row r="607" s="44" customFormat="1" ht="77.25" customHeight="1"/>
    <row r="608" s="44" customFormat="1" ht="77.25" customHeight="1"/>
    <row r="609" s="44" customFormat="1" ht="77.25" customHeight="1"/>
    <row r="610" s="44" customFormat="1" ht="77.25" customHeight="1"/>
    <row r="611" s="44" customFormat="1" ht="77.25" customHeight="1"/>
    <row r="612" s="44" customFormat="1" ht="77.25" customHeight="1"/>
    <row r="613" s="44" customFormat="1" ht="77.25" customHeight="1"/>
    <row r="614" s="44" customFormat="1" ht="77.25" customHeight="1"/>
    <row r="615" s="44" customFormat="1" ht="77.25" customHeight="1"/>
    <row r="616" s="44" customFormat="1" ht="77.25" customHeight="1"/>
    <row r="617" s="44" customFormat="1" ht="77.25" customHeight="1"/>
    <row r="618" s="44" customFormat="1" ht="77.25" customHeight="1"/>
    <row r="619" s="44" customFormat="1" ht="77.25" customHeight="1"/>
    <row r="620" s="44" customFormat="1" ht="77.25" customHeight="1"/>
    <row r="621" s="44" customFormat="1" ht="77.25" customHeight="1"/>
    <row r="622" s="44" customFormat="1" ht="77.25" customHeight="1"/>
    <row r="623" s="44" customFormat="1" ht="77.25" customHeight="1"/>
    <row r="624" s="44" customFormat="1" ht="77.25" customHeight="1"/>
    <row r="625" s="44" customFormat="1" ht="77.25" customHeight="1"/>
    <row r="626" s="44" customFormat="1" ht="77.25" customHeight="1"/>
    <row r="627" s="44" customFormat="1" ht="77.25" customHeight="1"/>
    <row r="628" s="44" customFormat="1" ht="77.25" customHeight="1"/>
    <row r="629" s="44" customFormat="1" ht="77.25" customHeight="1"/>
    <row r="630" s="44" customFormat="1" ht="77.25" customHeight="1"/>
    <row r="631" s="44" customFormat="1" ht="77.25" customHeight="1"/>
    <row r="632" s="44" customFormat="1" ht="77.25" customHeight="1"/>
    <row r="633" s="44" customFormat="1" ht="77.25" customHeight="1"/>
    <row r="634" s="44" customFormat="1" ht="77.25" customHeight="1"/>
    <row r="635" s="44" customFormat="1" ht="77.25" customHeight="1"/>
    <row r="636" s="44" customFormat="1" ht="77.25" customHeight="1"/>
    <row r="637" s="44" customFormat="1" ht="77.25" customHeight="1"/>
    <row r="638" s="44" customFormat="1" ht="77.25" customHeight="1"/>
    <row r="639" s="44" customFormat="1" ht="77.25" customHeight="1"/>
    <row r="640" s="44" customFormat="1" ht="77.25" customHeight="1"/>
    <row r="641" s="44" customFormat="1" ht="77.25" customHeight="1"/>
    <row r="642" s="44" customFormat="1" ht="77.25" customHeight="1"/>
    <row r="643" s="44" customFormat="1" ht="77.25" customHeight="1"/>
    <row r="644" s="44" customFormat="1" ht="77.25" customHeight="1"/>
    <row r="645" s="44" customFormat="1" ht="77.25" customHeight="1"/>
    <row r="646" s="44" customFormat="1" ht="77.25" customHeight="1"/>
    <row r="647" s="44" customFormat="1" ht="77.25" customHeight="1"/>
    <row r="648" s="44" customFormat="1" ht="77.25" customHeight="1"/>
    <row r="649" s="44" customFormat="1" ht="77.25" customHeight="1"/>
    <row r="650" s="44" customFormat="1" ht="77.25" customHeight="1"/>
    <row r="651" s="44" customFormat="1" ht="77.25" customHeight="1"/>
    <row r="652" s="44" customFormat="1" ht="77.25" customHeight="1"/>
    <row r="653" s="44" customFormat="1" ht="77.25" customHeight="1"/>
    <row r="654" s="44" customFormat="1" ht="77.25" customHeight="1"/>
    <row r="655" s="44" customFormat="1" ht="77.25" customHeight="1"/>
    <row r="656" s="44" customFormat="1" ht="77.25" customHeight="1"/>
    <row r="657" s="44" customFormat="1" ht="77.25" customHeight="1"/>
    <row r="658" s="44" customFormat="1" ht="77.25" customHeight="1"/>
    <row r="659" s="44" customFormat="1" ht="77.25" customHeight="1"/>
    <row r="660" s="44" customFormat="1" ht="77.25" customHeight="1"/>
    <row r="661" s="44" customFormat="1" ht="77.25" customHeight="1"/>
    <row r="662" s="44" customFormat="1" ht="77.25" customHeight="1"/>
    <row r="663" s="44" customFormat="1" ht="77.25" customHeight="1"/>
    <row r="664" s="44" customFormat="1" ht="77.25" customHeight="1"/>
    <row r="665" s="44" customFormat="1" ht="77.25" customHeight="1"/>
    <row r="666" s="44" customFormat="1" ht="77.25" customHeight="1"/>
    <row r="667" s="44" customFormat="1" ht="77.25" customHeight="1"/>
    <row r="668" s="44" customFormat="1" ht="77.25" customHeight="1"/>
    <row r="669" s="44" customFormat="1" ht="77.25" customHeight="1"/>
    <row r="670" s="44" customFormat="1" ht="77.25" customHeight="1"/>
    <row r="671" s="44" customFormat="1" ht="77.25" customHeight="1"/>
    <row r="672" s="44" customFormat="1" ht="77.25" customHeight="1"/>
    <row r="673" s="44" customFormat="1" ht="77.25" customHeight="1"/>
    <row r="674" s="44" customFormat="1" ht="77.25" customHeight="1"/>
    <row r="675" s="44" customFormat="1" ht="77.25" customHeight="1"/>
    <row r="676" s="44" customFormat="1" ht="77.25" customHeight="1"/>
    <row r="677" s="44" customFormat="1" ht="77.25" customHeight="1"/>
    <row r="678" s="44" customFormat="1" ht="77.25" customHeight="1"/>
    <row r="679" s="44" customFormat="1" ht="77.25" customHeight="1"/>
    <row r="680" s="44" customFormat="1" ht="77.25" customHeight="1"/>
    <row r="681" s="44" customFormat="1" ht="77.25" customHeight="1"/>
    <row r="682" s="44" customFormat="1" ht="77.25" customHeight="1"/>
    <row r="683" s="44" customFormat="1" ht="77.25" customHeight="1"/>
    <row r="684" s="44" customFormat="1" ht="77.25" customHeight="1"/>
    <row r="685" s="44" customFormat="1" ht="77.25" customHeight="1"/>
    <row r="686" s="44" customFormat="1" ht="77.25" customHeight="1"/>
    <row r="687" s="44" customFormat="1" ht="77.25" customHeight="1"/>
    <row r="688" s="44" customFormat="1" ht="77.25" customHeight="1"/>
    <row r="689" s="44" customFormat="1" ht="77.25" customHeight="1"/>
    <row r="690" s="44" customFormat="1" ht="77.25" customHeight="1"/>
    <row r="691" s="44" customFormat="1" ht="77.25" customHeight="1"/>
    <row r="692" s="44" customFormat="1" ht="77.25" customHeight="1"/>
    <row r="693" s="44" customFormat="1" ht="77.25" customHeight="1"/>
    <row r="694" s="44" customFormat="1" ht="77.25" customHeight="1"/>
    <row r="695" s="44" customFormat="1" ht="77.25" customHeight="1"/>
    <row r="696" s="44" customFormat="1" ht="77.25" customHeight="1"/>
    <row r="697" s="44" customFormat="1" ht="77.25" customHeight="1"/>
    <row r="698" s="44" customFormat="1" ht="77.25" customHeight="1"/>
    <row r="699" s="44" customFormat="1" ht="77.25" customHeight="1"/>
    <row r="700" s="44" customFormat="1" ht="77.25" customHeight="1"/>
    <row r="701" s="44" customFormat="1" ht="77.25" customHeight="1"/>
    <row r="702" s="44" customFormat="1" ht="77.25" customHeight="1"/>
    <row r="703" s="44" customFormat="1" ht="77.25" customHeight="1"/>
    <row r="704" s="44" customFormat="1" ht="77.25" customHeight="1"/>
    <row r="705" s="44" customFormat="1" ht="77.25" customHeight="1"/>
    <row r="706" s="44" customFormat="1" ht="77.25" customHeight="1"/>
    <row r="707" s="44" customFormat="1" ht="77.25" customHeight="1"/>
    <row r="708" s="44" customFormat="1" ht="77.25" customHeight="1"/>
    <row r="709" s="44" customFormat="1" ht="77.25" customHeight="1"/>
    <row r="710" s="44" customFormat="1" ht="77.25" customHeight="1"/>
    <row r="711" s="44" customFormat="1" ht="77.25" customHeight="1"/>
    <row r="712" s="44" customFormat="1" ht="77.25" customHeight="1"/>
    <row r="713" s="44" customFormat="1" ht="77.25" customHeight="1"/>
    <row r="714" s="44" customFormat="1" ht="77.25" customHeight="1"/>
    <row r="715" s="44" customFormat="1" ht="77.25" customHeight="1"/>
    <row r="716" s="44" customFormat="1" ht="77.25" customHeight="1"/>
    <row r="717" s="44" customFormat="1" ht="77.25" customHeight="1"/>
    <row r="718" s="44" customFormat="1" ht="77.25" customHeight="1"/>
    <row r="719" s="44" customFormat="1" ht="77.25" customHeight="1"/>
    <row r="720" s="44" customFormat="1" ht="77.25" customHeight="1"/>
    <row r="721" s="44" customFormat="1" ht="77.25" customHeight="1"/>
    <row r="722" s="44" customFormat="1" ht="77.25" customHeight="1"/>
    <row r="723" s="44" customFormat="1" ht="77.25" customHeight="1"/>
    <row r="724" s="44" customFormat="1" ht="77.25" customHeight="1"/>
    <row r="725" s="44" customFormat="1" ht="77.25" customHeight="1"/>
    <row r="726" s="44" customFormat="1" ht="77.25" customHeight="1"/>
    <row r="727" s="44" customFormat="1" ht="77.25" customHeight="1"/>
    <row r="728" s="44" customFormat="1" ht="77.25" customHeight="1"/>
    <row r="729" s="44" customFormat="1" ht="77.25" customHeight="1"/>
    <row r="730" s="44" customFormat="1" ht="77.25" customHeight="1"/>
    <row r="731" s="44" customFormat="1" ht="77.25" customHeight="1"/>
  </sheetData>
  <sheetProtection/>
  <mergeCells count="14">
    <mergeCell ref="B9:N9"/>
    <mergeCell ref="B10:N10"/>
    <mergeCell ref="B13:N13"/>
    <mergeCell ref="A14:A15"/>
    <mergeCell ref="B14:B15"/>
    <mergeCell ref="K1:M1"/>
    <mergeCell ref="C3:L3"/>
    <mergeCell ref="A6:A8"/>
    <mergeCell ref="B6:B8"/>
    <mergeCell ref="C6:N6"/>
    <mergeCell ref="C7:E7"/>
    <mergeCell ref="F7:H7"/>
    <mergeCell ref="I7:K7"/>
    <mergeCell ref="L7:N7"/>
  </mergeCells>
  <printOptions/>
  <pageMargins left="0.7" right="0.7" top="0.75" bottom="0.75" header="0.3" footer="0.3"/>
  <pageSetup horizontalDpi="600" verticalDpi="600" orientation="landscape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C00000"/>
  </sheetPr>
  <dimension ref="A1:H49"/>
  <sheetViews>
    <sheetView zoomScalePageLayoutView="0" workbookViewId="0" topLeftCell="A21">
      <selection activeCell="A22" sqref="A22:H24"/>
    </sheetView>
  </sheetViews>
  <sheetFormatPr defaultColWidth="9.00390625" defaultRowHeight="12.75"/>
  <cols>
    <col min="1" max="1" width="5.375" style="2" customWidth="1"/>
    <col min="2" max="2" width="21.375" style="1" bestFit="1" customWidth="1"/>
    <col min="3" max="3" width="12.125" style="1" customWidth="1"/>
    <col min="4" max="4" width="9.125" style="1" customWidth="1"/>
    <col min="5" max="5" width="13.375" style="1" customWidth="1"/>
    <col min="6" max="6" width="14.125" style="1" customWidth="1"/>
    <col min="7" max="7" width="14.00390625" style="1" customWidth="1"/>
    <col min="8" max="8" width="14.25390625" style="1" customWidth="1"/>
    <col min="9" max="16384" width="9.125" style="1" customWidth="1"/>
  </cols>
  <sheetData>
    <row r="1" spans="6:8" ht="53.25" customHeight="1">
      <c r="F1" s="87" t="s">
        <v>35</v>
      </c>
      <c r="G1" s="87"/>
      <c r="H1" s="87"/>
    </row>
    <row r="2" spans="6:8" ht="16.5" customHeight="1">
      <c r="F2" s="3"/>
      <c r="G2" s="3"/>
      <c r="H2" s="3"/>
    </row>
    <row r="3" spans="1:8" ht="12.75">
      <c r="A3" s="116" t="s">
        <v>95</v>
      </c>
      <c r="B3" s="116"/>
      <c r="C3" s="116"/>
      <c r="D3" s="116"/>
      <c r="E3" s="116"/>
      <c r="F3" s="116"/>
      <c r="G3" s="116"/>
      <c r="H3" s="116"/>
    </row>
    <row r="4" spans="1:8" ht="12.75">
      <c r="A4" s="116" t="s">
        <v>96</v>
      </c>
      <c r="B4" s="116"/>
      <c r="C4" s="116"/>
      <c r="D4" s="116"/>
      <c r="E4" s="116"/>
      <c r="F4" s="116"/>
      <c r="G4" s="116"/>
      <c r="H4" s="116"/>
    </row>
    <row r="5" spans="1:8" ht="12.75">
      <c r="A5" s="16"/>
      <c r="B5" s="16"/>
      <c r="C5" s="16"/>
      <c r="D5" s="16" t="s">
        <v>33</v>
      </c>
      <c r="E5" s="16"/>
      <c r="F5" s="16"/>
      <c r="G5" s="16"/>
      <c r="H5" s="16"/>
    </row>
    <row r="6" spans="1:8" s="15" customFormat="1" ht="63.75">
      <c r="A6" s="17" t="s">
        <v>36</v>
      </c>
      <c r="B6" s="18" t="s">
        <v>37</v>
      </c>
      <c r="C6" s="19" t="s">
        <v>43</v>
      </c>
      <c r="D6" s="20" t="s">
        <v>38</v>
      </c>
      <c r="E6" s="20" t="s">
        <v>69</v>
      </c>
      <c r="F6" s="20" t="s">
        <v>39</v>
      </c>
      <c r="G6" s="20" t="s">
        <v>40</v>
      </c>
      <c r="H6" s="20" t="s">
        <v>41</v>
      </c>
    </row>
    <row r="7" spans="1:8" ht="12.75">
      <c r="A7" s="21"/>
      <c r="B7" s="117" t="s">
        <v>44</v>
      </c>
      <c r="C7" s="118"/>
      <c r="D7" s="118"/>
      <c r="E7" s="118"/>
      <c r="F7" s="118"/>
      <c r="G7" s="118"/>
      <c r="H7" s="119"/>
    </row>
    <row r="8" spans="1:8" ht="12.75" customHeight="1">
      <c r="A8" s="21"/>
      <c r="B8" s="21" t="s">
        <v>42</v>
      </c>
      <c r="C8" s="22"/>
      <c r="D8" s="23"/>
      <c r="E8" s="24"/>
      <c r="F8" s="24"/>
      <c r="G8" s="24"/>
      <c r="H8" s="24"/>
    </row>
    <row r="9" spans="1:8" ht="12.75">
      <c r="A9" s="21"/>
      <c r="B9" s="8" t="s">
        <v>53</v>
      </c>
      <c r="C9" s="25"/>
      <c r="D9" s="25"/>
      <c r="E9" s="8"/>
      <c r="F9" s="8"/>
      <c r="G9" s="8"/>
      <c r="H9" s="8"/>
    </row>
    <row r="10" spans="1:8" ht="12.75">
      <c r="A10" s="21">
        <f>A9+1</f>
        <v>1</v>
      </c>
      <c r="B10" s="8" t="s">
        <v>56</v>
      </c>
      <c r="C10" s="25">
        <v>1017</v>
      </c>
      <c r="D10" s="25"/>
      <c r="E10" s="26">
        <f>F10+H10</f>
        <v>588</v>
      </c>
      <c r="F10" s="26">
        <v>582</v>
      </c>
      <c r="G10" s="26"/>
      <c r="H10" s="26">
        <v>6</v>
      </c>
    </row>
    <row r="11" spans="1:8" ht="12.75">
      <c r="A11" s="4"/>
      <c r="B11" s="11" t="s">
        <v>45</v>
      </c>
      <c r="C11" s="27">
        <f>SUM(C10:C10)</f>
        <v>1017</v>
      </c>
      <c r="D11" s="27"/>
      <c r="E11" s="28">
        <f>E10</f>
        <v>588</v>
      </c>
      <c r="F11" s="28">
        <f>F10</f>
        <v>582</v>
      </c>
      <c r="G11" s="28">
        <f>G10</f>
        <v>0</v>
      </c>
      <c r="H11" s="28">
        <f>H10</f>
        <v>6</v>
      </c>
    </row>
    <row r="12" spans="1:8" ht="12.75">
      <c r="A12" s="21"/>
      <c r="B12" s="11"/>
      <c r="C12" s="27"/>
      <c r="D12" s="27"/>
      <c r="E12" s="28"/>
      <c r="F12" s="28"/>
      <c r="G12" s="28"/>
      <c r="H12" s="28"/>
    </row>
    <row r="13" spans="1:8" s="5" customFormat="1" ht="12.75">
      <c r="A13" s="61"/>
      <c r="B13" s="128" t="s">
        <v>46</v>
      </c>
      <c r="C13" s="129"/>
      <c r="D13" s="129"/>
      <c r="E13" s="129"/>
      <c r="F13" s="129"/>
      <c r="G13" s="129"/>
      <c r="H13" s="130"/>
    </row>
    <row r="14" spans="1:8" s="5" customFormat="1" ht="12" customHeight="1">
      <c r="A14" s="61"/>
      <c r="B14" s="71" t="s">
        <v>53</v>
      </c>
      <c r="C14" s="72"/>
      <c r="D14" s="72"/>
      <c r="E14" s="73"/>
      <c r="F14" s="73"/>
      <c r="G14" s="73"/>
      <c r="H14" s="73"/>
    </row>
    <row r="15" spans="1:8" ht="12.75" hidden="1">
      <c r="A15" s="61"/>
      <c r="B15" s="71"/>
      <c r="C15" s="72"/>
      <c r="D15" s="72"/>
      <c r="E15" s="73"/>
      <c r="F15" s="73"/>
      <c r="G15" s="73"/>
      <c r="H15" s="73"/>
    </row>
    <row r="16" spans="1:8" ht="12.75" hidden="1">
      <c r="A16" s="61"/>
      <c r="B16" s="71"/>
      <c r="C16" s="72"/>
      <c r="D16" s="72"/>
      <c r="E16" s="73"/>
      <c r="F16" s="73"/>
      <c r="G16" s="73"/>
      <c r="H16" s="73"/>
    </row>
    <row r="17" spans="1:8" ht="12.75" hidden="1">
      <c r="A17" s="61"/>
      <c r="B17" s="71"/>
      <c r="C17" s="72"/>
      <c r="D17" s="72"/>
      <c r="E17" s="73"/>
      <c r="F17" s="73"/>
      <c r="G17" s="73"/>
      <c r="H17" s="73"/>
    </row>
    <row r="18" spans="1:8" ht="12.75">
      <c r="A18" s="61">
        <f aca="true" t="shared" si="0" ref="A18:A46">A17+1</f>
        <v>1</v>
      </c>
      <c r="B18" s="71" t="s">
        <v>56</v>
      </c>
      <c r="C18" s="72">
        <v>1017</v>
      </c>
      <c r="D18" s="72"/>
      <c r="E18" s="73">
        <v>471.6</v>
      </c>
      <c r="F18" s="73"/>
      <c r="G18" s="73"/>
      <c r="H18" s="73">
        <v>23.6</v>
      </c>
    </row>
    <row r="19" spans="1:8" ht="12.75">
      <c r="A19" s="61"/>
      <c r="B19" s="74" t="s">
        <v>45</v>
      </c>
      <c r="C19" s="75">
        <v>1017</v>
      </c>
      <c r="D19" s="75"/>
      <c r="E19" s="76">
        <f>SUM(E15:E18)</f>
        <v>471.6</v>
      </c>
      <c r="F19" s="76">
        <v>448</v>
      </c>
      <c r="G19" s="76">
        <f>SUM(G15:G18)</f>
        <v>0</v>
      </c>
      <c r="H19" s="76">
        <f>SUM(H15:H18)</f>
        <v>23.6</v>
      </c>
    </row>
    <row r="20" spans="1:8" ht="12.75">
      <c r="A20" s="61"/>
      <c r="B20" s="77"/>
      <c r="C20" s="78"/>
      <c r="D20" s="79"/>
      <c r="E20" s="79"/>
      <c r="F20" s="79"/>
      <c r="G20" s="79"/>
      <c r="H20" s="76"/>
    </row>
    <row r="21" spans="1:8" s="5" customFormat="1" ht="12.75">
      <c r="A21" s="21"/>
      <c r="B21" s="113" t="s">
        <v>48</v>
      </c>
      <c r="C21" s="114"/>
      <c r="D21" s="114"/>
      <c r="E21" s="114"/>
      <c r="F21" s="114"/>
      <c r="G21" s="114"/>
      <c r="H21" s="115"/>
    </row>
    <row r="22" spans="1:8" s="5" customFormat="1" ht="12.75">
      <c r="A22" s="61">
        <f>A21+1</f>
        <v>1</v>
      </c>
      <c r="B22" s="71" t="s">
        <v>54</v>
      </c>
      <c r="C22" s="72">
        <v>1238</v>
      </c>
      <c r="D22" s="72"/>
      <c r="E22" s="73">
        <v>32.5</v>
      </c>
      <c r="F22" s="73"/>
      <c r="G22" s="73"/>
      <c r="H22" s="73">
        <v>32.5</v>
      </c>
    </row>
    <row r="23" spans="1:8" s="5" customFormat="1" ht="12.75">
      <c r="A23" s="61">
        <f>A22+1</f>
        <v>2</v>
      </c>
      <c r="B23" s="71" t="s">
        <v>55</v>
      </c>
      <c r="C23" s="72">
        <v>1259</v>
      </c>
      <c r="D23" s="72"/>
      <c r="E23" s="73">
        <v>33.05</v>
      </c>
      <c r="F23" s="73"/>
      <c r="G23" s="73"/>
      <c r="H23" s="73">
        <v>33.05</v>
      </c>
    </row>
    <row r="24" spans="1:8" s="5" customFormat="1" ht="12.75">
      <c r="A24" s="61">
        <f>A23+1</f>
        <v>3</v>
      </c>
      <c r="B24" s="71" t="s">
        <v>49</v>
      </c>
      <c r="C24" s="72">
        <v>890</v>
      </c>
      <c r="D24" s="72"/>
      <c r="E24" s="73">
        <v>23.06</v>
      </c>
      <c r="F24" s="73"/>
      <c r="G24" s="73"/>
      <c r="H24" s="73">
        <v>23.06</v>
      </c>
    </row>
    <row r="25" spans="1:8" s="5" customFormat="1" ht="12.75">
      <c r="A25" s="21"/>
      <c r="B25" s="8" t="s">
        <v>53</v>
      </c>
      <c r="C25" s="7">
        <v>421</v>
      </c>
      <c r="D25" s="7"/>
      <c r="E25" s="26">
        <v>11.05</v>
      </c>
      <c r="F25" s="26"/>
      <c r="G25" s="26"/>
      <c r="H25" s="26">
        <v>11.05</v>
      </c>
    </row>
    <row r="26" spans="1:8" ht="12.75">
      <c r="A26" s="21">
        <f>A21+1</f>
        <v>1</v>
      </c>
      <c r="B26" s="8" t="s">
        <v>47</v>
      </c>
      <c r="C26" s="7">
        <v>421</v>
      </c>
      <c r="D26" s="7"/>
      <c r="E26" s="26">
        <v>11.05</v>
      </c>
      <c r="F26" s="26"/>
      <c r="G26" s="26"/>
      <c r="H26" s="26">
        <v>11.05</v>
      </c>
    </row>
    <row r="27" spans="1:8" ht="12.75">
      <c r="A27" s="21">
        <f t="shared" si="0"/>
        <v>2</v>
      </c>
      <c r="B27" s="7" t="s">
        <v>57</v>
      </c>
      <c r="C27" s="7">
        <v>621</v>
      </c>
      <c r="D27" s="7"/>
      <c r="E27" s="26">
        <v>17.08</v>
      </c>
      <c r="F27" s="26"/>
      <c r="G27" s="26"/>
      <c r="H27" s="26">
        <v>17.08</v>
      </c>
    </row>
    <row r="28" spans="1:8" ht="12.75">
      <c r="A28" s="21">
        <f t="shared" si="0"/>
        <v>3</v>
      </c>
      <c r="B28" s="7" t="s">
        <v>58</v>
      </c>
      <c r="C28" s="7">
        <v>176</v>
      </c>
      <c r="D28" s="7"/>
      <c r="E28" s="26">
        <v>4.86</v>
      </c>
      <c r="F28" s="26"/>
      <c r="G28" s="26"/>
      <c r="H28" s="26">
        <v>4.86</v>
      </c>
    </row>
    <row r="29" spans="1:8" ht="12.75">
      <c r="A29" s="21">
        <f t="shared" si="0"/>
        <v>4</v>
      </c>
      <c r="B29" s="7" t="s">
        <v>59</v>
      </c>
      <c r="C29" s="7">
        <v>223</v>
      </c>
      <c r="D29" s="7"/>
      <c r="E29" s="26">
        <v>6.13</v>
      </c>
      <c r="F29" s="26"/>
      <c r="G29" s="26"/>
      <c r="H29" s="26">
        <v>6.13</v>
      </c>
    </row>
    <row r="30" spans="1:8" ht="12.75">
      <c r="A30" s="21">
        <f t="shared" si="0"/>
        <v>5</v>
      </c>
      <c r="B30" s="7" t="s">
        <v>60</v>
      </c>
      <c r="C30" s="7">
        <v>256</v>
      </c>
      <c r="D30" s="7"/>
      <c r="E30" s="26">
        <v>7.04</v>
      </c>
      <c r="F30" s="26"/>
      <c r="G30" s="26"/>
      <c r="H30" s="26">
        <v>7.04</v>
      </c>
    </row>
    <row r="31" spans="1:8" ht="12.75">
      <c r="A31" s="21">
        <f t="shared" si="0"/>
        <v>6</v>
      </c>
      <c r="B31" s="7" t="s">
        <v>61</v>
      </c>
      <c r="C31" s="7">
        <v>117</v>
      </c>
      <c r="D31" s="7"/>
      <c r="E31" s="26">
        <v>3.22</v>
      </c>
      <c r="F31" s="26"/>
      <c r="G31" s="26"/>
      <c r="H31" s="26">
        <v>3.22</v>
      </c>
    </row>
    <row r="32" spans="1:8" ht="12.75">
      <c r="A32" s="21">
        <f t="shared" si="0"/>
        <v>7</v>
      </c>
      <c r="B32" s="7" t="s">
        <v>51</v>
      </c>
      <c r="C32" s="7">
        <v>307</v>
      </c>
      <c r="D32" s="7"/>
      <c r="E32" s="26">
        <v>8.44</v>
      </c>
      <c r="F32" s="26"/>
      <c r="G32" s="26"/>
      <c r="H32" s="26">
        <v>8.44</v>
      </c>
    </row>
    <row r="33" spans="1:8" ht="12.75">
      <c r="A33" s="21">
        <f t="shared" si="0"/>
        <v>8</v>
      </c>
      <c r="B33" s="7" t="s">
        <v>62</v>
      </c>
      <c r="C33" s="7">
        <v>517</v>
      </c>
      <c r="D33" s="7"/>
      <c r="E33" s="26">
        <v>14.22</v>
      </c>
      <c r="F33" s="26"/>
      <c r="G33" s="26"/>
      <c r="H33" s="26">
        <v>14.22</v>
      </c>
    </row>
    <row r="34" spans="1:8" ht="12.75">
      <c r="A34" s="21">
        <f t="shared" si="0"/>
        <v>9</v>
      </c>
      <c r="B34" s="7" t="s">
        <v>63</v>
      </c>
      <c r="C34" s="7">
        <v>210</v>
      </c>
      <c r="D34" s="7"/>
      <c r="E34" s="26">
        <v>5.78</v>
      </c>
      <c r="F34" s="26"/>
      <c r="G34" s="26"/>
      <c r="H34" s="26">
        <v>5.78</v>
      </c>
    </row>
    <row r="35" spans="1:8" ht="12.75">
      <c r="A35" s="21">
        <f t="shared" si="0"/>
        <v>10</v>
      </c>
      <c r="B35" s="52" t="s">
        <v>64</v>
      </c>
      <c r="C35" s="53"/>
      <c r="D35" s="53"/>
      <c r="E35" s="53"/>
      <c r="F35" s="53"/>
      <c r="G35" s="53"/>
      <c r="H35" s="54"/>
    </row>
    <row r="36" spans="1:8" ht="12.75">
      <c r="A36" s="21">
        <f t="shared" si="0"/>
        <v>11</v>
      </c>
      <c r="B36" s="7" t="s">
        <v>52</v>
      </c>
      <c r="C36" s="7">
        <v>1003</v>
      </c>
      <c r="D36" s="7"/>
      <c r="E36" s="26">
        <v>27.28</v>
      </c>
      <c r="F36" s="26"/>
      <c r="G36" s="26"/>
      <c r="H36" s="26">
        <v>27.28</v>
      </c>
    </row>
    <row r="37" spans="1:8" ht="12.75">
      <c r="A37" s="21"/>
      <c r="B37" s="6" t="s">
        <v>45</v>
      </c>
      <c r="C37" s="6">
        <v>7238</v>
      </c>
      <c r="D37" s="6"/>
      <c r="E37" s="28">
        <v>204.76</v>
      </c>
      <c r="F37" s="28">
        <f>SUM(F25:F36)</f>
        <v>0</v>
      </c>
      <c r="G37" s="28">
        <f>SUM(G25:G36)</f>
        <v>0</v>
      </c>
      <c r="H37" s="28">
        <v>204.76</v>
      </c>
    </row>
    <row r="38" spans="1:8" ht="12.75">
      <c r="A38" s="21"/>
      <c r="B38" s="48"/>
      <c r="C38" s="6"/>
      <c r="D38" s="6"/>
      <c r="E38" s="28"/>
      <c r="F38" s="28"/>
      <c r="G38" s="28"/>
      <c r="H38" s="28"/>
    </row>
    <row r="39" spans="1:8" s="5" customFormat="1" ht="12.75">
      <c r="A39" s="21"/>
      <c r="B39" s="113" t="s">
        <v>50</v>
      </c>
      <c r="C39" s="114"/>
      <c r="D39" s="114"/>
      <c r="E39" s="114"/>
      <c r="F39" s="114"/>
      <c r="G39" s="114"/>
      <c r="H39" s="115"/>
    </row>
    <row r="40" spans="1:8" s="5" customFormat="1" ht="12.75">
      <c r="A40" s="21"/>
      <c r="B40" s="29" t="s">
        <v>65</v>
      </c>
      <c r="C40" s="49"/>
      <c r="D40" s="49"/>
      <c r="E40" s="49"/>
      <c r="F40" s="49"/>
      <c r="G40" s="49"/>
      <c r="H40" s="49"/>
    </row>
    <row r="41" spans="1:8" ht="12.75">
      <c r="A41" s="21">
        <f t="shared" si="0"/>
        <v>1</v>
      </c>
      <c r="B41" s="7" t="s">
        <v>52</v>
      </c>
      <c r="C41" s="7">
        <v>1223</v>
      </c>
      <c r="D41" s="7"/>
      <c r="E41" s="26">
        <v>33.63</v>
      </c>
      <c r="F41" s="26"/>
      <c r="G41" s="26"/>
      <c r="H41" s="26">
        <v>33.63</v>
      </c>
    </row>
    <row r="42" spans="1:8" ht="12.75">
      <c r="A42" s="21">
        <f t="shared" si="0"/>
        <v>2</v>
      </c>
      <c r="B42" s="7" t="s">
        <v>66</v>
      </c>
      <c r="C42" s="7">
        <v>1060</v>
      </c>
      <c r="D42" s="7"/>
      <c r="E42" s="26">
        <v>29.15</v>
      </c>
      <c r="F42" s="26"/>
      <c r="G42" s="26"/>
      <c r="H42" s="26">
        <v>29.15</v>
      </c>
    </row>
    <row r="43" spans="1:8" ht="12.75">
      <c r="A43" s="21">
        <f t="shared" si="0"/>
        <v>3</v>
      </c>
      <c r="B43" s="7" t="s">
        <v>67</v>
      </c>
      <c r="C43" s="7"/>
      <c r="D43" s="7"/>
      <c r="E43" s="26"/>
      <c r="F43" s="26"/>
      <c r="G43" s="26"/>
      <c r="H43" s="26"/>
    </row>
    <row r="44" spans="1:8" ht="12.75">
      <c r="A44" s="21">
        <f t="shared" si="0"/>
        <v>4</v>
      </c>
      <c r="B44" s="7" t="s">
        <v>66</v>
      </c>
      <c r="C44" s="7">
        <v>1027</v>
      </c>
      <c r="D44" s="7"/>
      <c r="E44" s="26">
        <v>28.24</v>
      </c>
      <c r="F44" s="26"/>
      <c r="G44" s="26"/>
      <c r="H44" s="26">
        <v>28.24</v>
      </c>
    </row>
    <row r="45" spans="1:8" ht="12.75">
      <c r="A45" s="21">
        <f t="shared" si="0"/>
        <v>5</v>
      </c>
      <c r="B45" s="7" t="s">
        <v>52</v>
      </c>
      <c r="C45" s="7">
        <v>997</v>
      </c>
      <c r="D45" s="7"/>
      <c r="E45" s="26">
        <v>27.42</v>
      </c>
      <c r="F45" s="26"/>
      <c r="G45" s="26"/>
      <c r="H45" s="26">
        <v>27.42</v>
      </c>
    </row>
    <row r="46" spans="1:8" ht="12.75">
      <c r="A46" s="4">
        <f t="shared" si="0"/>
        <v>6</v>
      </c>
      <c r="B46" s="6" t="s">
        <v>45</v>
      </c>
      <c r="C46" s="6">
        <f>SUM(C41:C45)</f>
        <v>4307</v>
      </c>
      <c r="D46" s="6"/>
      <c r="E46" s="28">
        <f>SUM(E41:E45)</f>
        <v>118.44</v>
      </c>
      <c r="F46" s="28">
        <f>SUM(F41:F45)</f>
        <v>0</v>
      </c>
      <c r="G46" s="28">
        <f>SUM(G41:G45)</f>
        <v>0</v>
      </c>
      <c r="H46" s="28">
        <f>SUM(H41:H45)</f>
        <v>118.44</v>
      </c>
    </row>
    <row r="47" spans="1:8" ht="12.75">
      <c r="A47" s="21"/>
      <c r="B47" s="48"/>
      <c r="C47" s="50"/>
      <c r="D47" s="50"/>
      <c r="E47" s="28"/>
      <c r="F47" s="51"/>
      <c r="G47" s="51"/>
      <c r="H47" s="28"/>
    </row>
    <row r="48" spans="1:8" s="5" customFormat="1" ht="12.75">
      <c r="A48" s="126" t="s">
        <v>68</v>
      </c>
      <c r="B48" s="127"/>
      <c r="C48" s="6">
        <f aca="true" t="shared" si="1" ref="C48:H48">SUM(C46+C37+C19+C11)</f>
        <v>13579</v>
      </c>
      <c r="D48" s="6">
        <f t="shared" si="1"/>
        <v>0</v>
      </c>
      <c r="E48" s="12">
        <f t="shared" si="1"/>
        <v>1382.8</v>
      </c>
      <c r="F48" s="12">
        <f t="shared" si="1"/>
        <v>1030</v>
      </c>
      <c r="G48" s="12">
        <f t="shared" si="1"/>
        <v>0</v>
      </c>
      <c r="H48" s="12">
        <f t="shared" si="1"/>
        <v>352.8</v>
      </c>
    </row>
    <row r="49" spans="1:8" s="5" customFormat="1" ht="12.75">
      <c r="A49" s="2"/>
      <c r="B49" s="1"/>
      <c r="C49" s="1"/>
      <c r="D49" s="1"/>
      <c r="E49" s="1"/>
      <c r="F49" s="1"/>
      <c r="G49" s="1"/>
      <c r="H49" s="1"/>
    </row>
  </sheetData>
  <sheetProtection/>
  <mergeCells count="8">
    <mergeCell ref="B39:H39"/>
    <mergeCell ref="A48:B48"/>
    <mergeCell ref="F1:H1"/>
    <mergeCell ref="B7:H7"/>
    <mergeCell ref="B13:H13"/>
    <mergeCell ref="A3:H3"/>
    <mergeCell ref="A4:H4"/>
    <mergeCell ref="B21:H21"/>
  </mergeCells>
  <printOptions/>
  <pageMargins left="0.75" right="0.75" top="1" bottom="1" header="0.5" footer="0.5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User</cp:lastModifiedBy>
  <cp:lastPrinted>2013-02-05T12:52:12Z</cp:lastPrinted>
  <dcterms:created xsi:type="dcterms:W3CDTF">2011-04-15T08:28:38Z</dcterms:created>
  <dcterms:modified xsi:type="dcterms:W3CDTF">2013-09-05T07:37:23Z</dcterms:modified>
  <cp:category/>
  <cp:version/>
  <cp:contentType/>
  <cp:contentStatus/>
</cp:coreProperties>
</file>